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9" activeTab="0"/>
  </bookViews>
  <sheets>
    <sheet name="products" sheetId="1" r:id="rId1"/>
    <sheet name="animales-put your mort. here" sheetId="2" r:id="rId2"/>
    <sheet name="Calcule" sheetId="3" state="hidden" r:id="rId3"/>
    <sheet name="discount" sheetId="4" r:id="rId4"/>
  </sheets>
  <definedNames>
    <definedName name="Excel_BuiltIn__FilterDatabase_1">'products'!#REF!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b/>
            <sz val="8"/>
            <color indexed="58"/>
            <rFont val="Tahoma"/>
            <family val="2"/>
          </rPr>
          <t>mihaia:
You must put the monthly target</t>
        </r>
      </text>
    </comment>
    <comment ref="M5" authorId="0">
      <text>
        <r>
          <rPr>
            <b/>
            <sz val="8"/>
            <color indexed="58"/>
            <rFont val="Tahoma"/>
            <family val="2"/>
          </rPr>
          <t>mihaia:
You must put the target of Belcando, Leonardo, Magazine and other custom products (promo products, etc.)</t>
        </r>
      </text>
    </comment>
    <comment ref="S10" authorId="0">
      <text>
        <r>
          <rPr>
            <b/>
            <sz val="8"/>
            <color indexed="58"/>
            <rFont val="Tahoma"/>
            <family val="2"/>
          </rPr>
          <t>mihaia:
Se trece denumirea produsului promo</t>
        </r>
      </text>
    </comment>
  </commentList>
</comments>
</file>

<file path=xl/sharedStrings.xml><?xml version="1.0" encoding="utf-8"?>
<sst xmlns="http://schemas.openxmlformats.org/spreadsheetml/2006/main" count="155" uniqueCount="120">
  <si>
    <t>Days</t>
  </si>
  <si>
    <t>Days worked</t>
  </si>
  <si>
    <t>TARGET VALUE</t>
  </si>
  <si>
    <t>Difference remained to be sell</t>
  </si>
  <si>
    <t>To sell daily</t>
  </si>
  <si>
    <t>ZOOMANIA BURGAS</t>
  </si>
  <si>
    <t>BELCANDO</t>
  </si>
  <si>
    <t>LEONARDO</t>
  </si>
  <si>
    <t>BEWI</t>
  </si>
  <si>
    <t>MAGAZINES2</t>
  </si>
  <si>
    <t>PROMO PRODUCTS1</t>
  </si>
  <si>
    <t>PROMO PRODUCTS2</t>
  </si>
  <si>
    <t>TARGET</t>
  </si>
  <si>
    <t>Estimation</t>
  </si>
  <si>
    <t>Realization</t>
  </si>
  <si>
    <t>ESTIMARE</t>
  </si>
  <si>
    <t>BANK DEPOSIT</t>
  </si>
  <si>
    <t>REALIZARE</t>
  </si>
  <si>
    <t>Difference remained to be sell!!!</t>
  </si>
  <si>
    <t>January 2012</t>
  </si>
  <si>
    <t>DAY</t>
  </si>
  <si>
    <t>CASH MASHINE</t>
  </si>
  <si>
    <t>Bank Deposit</t>
  </si>
  <si>
    <t>POS</t>
  </si>
  <si>
    <t>Return</t>
  </si>
  <si>
    <t>Animals Sales</t>
  </si>
  <si>
    <t>TOTAL SALES</t>
  </si>
  <si>
    <t>Estimated daily sales</t>
  </si>
  <si>
    <t>Estimated daily sales (%)</t>
  </si>
  <si>
    <t>MORTALITY</t>
  </si>
  <si>
    <t>Tax receipt</t>
  </si>
  <si>
    <t>Valoare medie /bon</t>
  </si>
  <si>
    <t>REVISTE II</t>
  </si>
  <si>
    <t>PRODUS PROMO1</t>
  </si>
  <si>
    <t>PRODUS PROMO2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</si>
  <si>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</si>
  <si>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</si>
  <si>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</si>
  <si>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</si>
  <si>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</si>
  <si>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</si>
  <si>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</si>
  <si>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</si>
  <si>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</t>
  </si>
  <si>
    <t>SALES</t>
  </si>
  <si>
    <t>% mortality</t>
  </si>
  <si>
    <t>SPECIFICATII MORTALITATI ZILNICE</t>
  </si>
  <si>
    <t>Fish</t>
  </si>
  <si>
    <t>Plants</t>
  </si>
  <si>
    <t>Rodents</t>
  </si>
  <si>
    <t>Reptiles</t>
  </si>
  <si>
    <t>Birds</t>
  </si>
  <si>
    <t>Dogs</t>
  </si>
  <si>
    <t>Cats</t>
  </si>
  <si>
    <t>Total Sales</t>
  </si>
  <si>
    <t>Fish/Plants</t>
  </si>
  <si>
    <t>Rodents/reptiles</t>
  </si>
  <si>
    <t>Dogs/Cats</t>
  </si>
  <si>
    <t>Fishes / Plants</t>
  </si>
  <si>
    <t>Rodens / Reptiles</t>
  </si>
  <si>
    <t>Cats / Dogs</t>
  </si>
  <si>
    <t>01.11.2011г.</t>
  </si>
  <si>
    <t>ASCUL 2, SCALAR 1, CORIDORAS 3,GUPPY 1</t>
  </si>
  <si>
    <t>CONSUM</t>
  </si>
  <si>
    <t>Total consum</t>
  </si>
  <si>
    <t xml:space="preserve">Pesti </t>
  </si>
  <si>
    <t>Plante</t>
  </si>
  <si>
    <t>Rozatoare</t>
  </si>
  <si>
    <t>Reptile</t>
  </si>
  <si>
    <t>Pasari</t>
  </si>
  <si>
    <t>Catei</t>
  </si>
  <si>
    <t>Pisici</t>
  </si>
  <si>
    <t>Luni</t>
  </si>
  <si>
    <t>Nr.crt</t>
  </si>
  <si>
    <t>Cod</t>
  </si>
  <si>
    <t>Denumire</t>
  </si>
  <si>
    <t>Marti</t>
  </si>
  <si>
    <t>zm1</t>
  </si>
  <si>
    <t>Bucuresti Cora</t>
  </si>
  <si>
    <t>Miercuri</t>
  </si>
  <si>
    <t>zm2</t>
  </si>
  <si>
    <t>Ploiesti 2</t>
  </si>
  <si>
    <t>Joi</t>
  </si>
  <si>
    <t>zm3</t>
  </si>
  <si>
    <t>Oradea</t>
  </si>
  <si>
    <t>Vineri</t>
  </si>
  <si>
    <t>zm4</t>
  </si>
  <si>
    <t>Timisoara</t>
  </si>
  <si>
    <t>Sambata</t>
  </si>
  <si>
    <t>zm5</t>
  </si>
  <si>
    <t>Arad</t>
  </si>
  <si>
    <t>Duminica</t>
  </si>
  <si>
    <t>zm6</t>
  </si>
  <si>
    <t>Sibiu</t>
  </si>
  <si>
    <t>zm7</t>
  </si>
  <si>
    <t>Craiova</t>
  </si>
  <si>
    <t>zm8</t>
  </si>
  <si>
    <t>Tg Mures</t>
  </si>
  <si>
    <t>zm9</t>
  </si>
  <si>
    <t>Baia Mare</t>
  </si>
  <si>
    <t>zm11</t>
  </si>
  <si>
    <t>Pitesti</t>
  </si>
  <si>
    <t>zm12</t>
  </si>
  <si>
    <t>Bacau</t>
  </si>
  <si>
    <t>zm13</t>
  </si>
  <si>
    <t>Focsani</t>
  </si>
  <si>
    <t>zm14</t>
  </si>
  <si>
    <t>Suceava</t>
  </si>
  <si>
    <t>zm15</t>
  </si>
  <si>
    <t>zm16</t>
  </si>
  <si>
    <t>Ploiesti 1</t>
  </si>
  <si>
    <t>zoocenter1</t>
  </si>
  <si>
    <t>?</t>
  </si>
  <si>
    <t>DATA</t>
  </si>
  <si>
    <t>ORA</t>
  </si>
  <si>
    <t>NR. BON</t>
  </si>
  <si>
    <t>PRODUS</t>
  </si>
  <si>
    <t>DISCOUNT %</t>
  </si>
  <si>
    <t xml:space="preserve"> DISC. Valoare</t>
  </si>
  <si>
    <t>VAL. DISC./ZI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</si>
</sst>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0.00%"/>
    <numFmt numFmtId="166" formatCode="##0"/>
    <numFmt numFmtId="167" formatCode="MM/DD/YY"/>
    <numFmt numFmtId="168" formatCode="0.00"/>
    <numFmt numFmtId="169" formatCode="0%"/>
    <numFmt numFmtId="170" formatCode="#,##0.00\ [$лв-402]"/>
    <numFmt numFmtId="171" formatCode="#,##0\ [$лв-402]"/>
    <numFmt numFmtId="172" formatCode="#,##0\ [$lei-418]"/>
    <numFmt numFmtId="173" formatCode="#,##0&quot; lei&quot;"/>
    <numFmt numFmtId="174" formatCode="#,##0.00\ [$lei-418]"/>
    <numFmt numFmtId="175" formatCode="MMMM\-YY;@"/>
    <numFmt numFmtId="176" formatCode="#,##0.00\ [$lei-418];[RED]\-#,##0.00\ [$lei-418]"/>
    <numFmt numFmtId="177" formatCode="DD/MM/YYYY&quot; г.&quot;;@"/>
    <numFmt numFmtId="178" formatCode="0"/>
    <numFmt numFmtId="179" formatCode="#,##0.00&quot; лв.&quot;"/>
    <numFmt numFmtId="180" formatCode="#,##0.00&quot; лв&quot;;[RED]\-#,##0.00&quot; лв&quot;"/>
    <numFmt numFmtId="181" formatCode="#,##0.00&quot; лв&quot;"/>
    <numFmt numFmtId="182" formatCode="D/MM/YYYY&quot; г.&quot;"/>
    <numFmt numFmtId="183" formatCode="0.0%"/>
    <numFmt numFmtId="184" formatCode="DD/MM/YY"/>
    <numFmt numFmtId="185" formatCode="H:MM:SS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58"/>
      <name val="Tahoma"/>
      <family val="2"/>
    </font>
    <font>
      <b/>
      <u val="single"/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color indexed="13"/>
      <name val="Calibri"/>
      <family val="2"/>
    </font>
    <font>
      <b/>
      <sz val="10"/>
      <color indexed="12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i/>
      <sz val="11"/>
      <name val="Calibri"/>
      <family val="2"/>
    </font>
    <font>
      <b/>
      <sz val="11"/>
      <name val="Arial"/>
      <family val="2"/>
    </font>
    <font>
      <b/>
      <u val="single"/>
      <sz val="10"/>
      <name val="Calibri"/>
      <family val="2"/>
    </font>
    <font>
      <b/>
      <i/>
      <u val="single"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85">
    <xf numFmtId="164" fontId="0" fillId="0" borderId="0" xfId="0" applyAlignment="1">
      <alignment/>
    </xf>
    <xf numFmtId="164" fontId="18" fillId="2" borderId="10" xfId="0" applyFont="1" applyFill="1" applyBorder="1" applyAlignment="1">
      <alignment horizontal="left"/>
    </xf>
    <xf numFmtId="164" fontId="18" fillId="2" borderId="10" xfId="0" applyFont="1" applyFill="1" applyBorder="1" applyAlignment="1">
      <alignment horizontal="center"/>
    </xf>
    <xf numFmtId="164" fontId="19" fillId="2" borderId="10" xfId="0" applyFont="1" applyFill="1" applyBorder="1" applyAlignment="1">
      <alignment horizontal="left"/>
    </xf>
    <xf numFmtId="164" fontId="18" fillId="0" borderId="10" xfId="0" applyFont="1" applyBorder="1" applyAlignment="1">
      <alignment horizontal="left"/>
    </xf>
    <xf numFmtId="164" fontId="20" fillId="0" borderId="10" xfId="0" applyFont="1" applyFill="1" applyBorder="1" applyAlignment="1">
      <alignment horizontal="center"/>
    </xf>
    <xf numFmtId="164" fontId="20" fillId="8" borderId="10" xfId="0" applyFont="1" applyFill="1" applyBorder="1" applyAlignment="1" applyProtection="1">
      <alignment horizontal="center"/>
      <protection locked="0"/>
    </xf>
    <xf numFmtId="164" fontId="20" fillId="2" borderId="10" xfId="0" applyFont="1" applyFill="1" applyBorder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0" fillId="0" borderId="10" xfId="0" applyFont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/>
    </xf>
    <xf numFmtId="167" fontId="23" fillId="18" borderId="10" xfId="0" applyNumberFormat="1" applyFont="1" applyFill="1" applyBorder="1" applyAlignment="1">
      <alignment horizontal="center" vertical="center" wrapText="1"/>
    </xf>
    <xf numFmtId="167" fontId="24" fillId="18" borderId="10" xfId="0" applyNumberFormat="1" applyFont="1" applyFill="1" applyBorder="1" applyAlignment="1">
      <alignment horizontal="center" vertical="center" wrapText="1"/>
    </xf>
    <xf numFmtId="167" fontId="25" fillId="18" borderId="10" xfId="0" applyNumberFormat="1" applyFont="1" applyFill="1" applyBorder="1" applyAlignment="1">
      <alignment horizontal="center" vertical="center" wrapText="1"/>
    </xf>
    <xf numFmtId="164" fontId="26" fillId="8" borderId="10" xfId="0" applyFont="1" applyFill="1" applyBorder="1" applyAlignment="1" applyProtection="1">
      <alignment horizontal="center" vertical="center"/>
      <protection locked="0"/>
    </xf>
    <xf numFmtId="168" fontId="24" fillId="19" borderId="10" xfId="0" applyNumberFormat="1" applyFont="1" applyFill="1" applyBorder="1" applyAlignment="1">
      <alignment horizontal="center" vertical="center" wrapText="1"/>
    </xf>
    <xf numFmtId="164" fontId="24" fillId="19" borderId="10" xfId="0" applyFont="1" applyFill="1" applyBorder="1" applyAlignment="1">
      <alignment horizontal="center" vertical="center" wrapText="1"/>
    </xf>
    <xf numFmtId="164" fontId="24" fillId="19" borderId="10" xfId="0" applyFont="1" applyFill="1" applyBorder="1" applyAlignment="1">
      <alignment horizontal="center" vertical="center"/>
    </xf>
    <xf numFmtId="164" fontId="20" fillId="8" borderId="10" xfId="0" applyFont="1" applyFill="1" applyBorder="1" applyAlignment="1" applyProtection="1">
      <alignment horizontal="center" vertical="center" wrapText="1"/>
      <protection locked="0"/>
    </xf>
    <xf numFmtId="169" fontId="27" fillId="20" borderId="10" xfId="0" applyNumberFormat="1" applyFont="1" applyFill="1" applyBorder="1" applyAlignment="1">
      <alignment horizontal="center"/>
    </xf>
    <xf numFmtId="170" fontId="27" fillId="21" borderId="10" xfId="0" applyNumberFormat="1" applyFont="1" applyFill="1" applyBorder="1" applyAlignment="1">
      <alignment horizontal="center" vertical="center"/>
    </xf>
    <xf numFmtId="170" fontId="27" fillId="0" borderId="10" xfId="0" applyNumberFormat="1" applyFont="1" applyFill="1" applyBorder="1" applyAlignment="1">
      <alignment horizontal="center"/>
    </xf>
    <xf numFmtId="164" fontId="28" fillId="0" borderId="10" xfId="0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 vertical="center"/>
    </xf>
    <xf numFmtId="171" fontId="30" fillId="8" borderId="10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10" xfId="0" applyNumberFormat="1" applyFont="1" applyFill="1" applyBorder="1" applyAlignment="1">
      <alignment horizontal="center"/>
    </xf>
    <xf numFmtId="165" fontId="30" fillId="0" borderId="10" xfId="19" applyNumberFormat="1" applyFont="1" applyFill="1" applyBorder="1" applyAlignment="1" applyProtection="1">
      <alignment horizontal="center"/>
      <protection/>
    </xf>
    <xf numFmtId="171" fontId="30" fillId="0" borderId="10" xfId="0" applyNumberFormat="1" applyFont="1" applyFill="1" applyBorder="1" applyAlignment="1">
      <alignment horizontal="center"/>
    </xf>
    <xf numFmtId="164" fontId="27" fillId="0" borderId="10" xfId="0" applyFont="1" applyFill="1" applyBorder="1" applyAlignment="1">
      <alignment horizontal="center"/>
    </xf>
    <xf numFmtId="172" fontId="32" fillId="8" borderId="10" xfId="0" applyNumberFormat="1" applyFont="1" applyFill="1" applyBorder="1" applyAlignment="1">
      <alignment horizontal="center" vertical="center"/>
    </xf>
    <xf numFmtId="170" fontId="27" fillId="8" borderId="10" xfId="0" applyNumberFormat="1" applyFont="1" applyFill="1" applyBorder="1" applyAlignment="1" applyProtection="1">
      <alignment horizontal="center" vertical="center"/>
      <protection locked="0"/>
    </xf>
    <xf numFmtId="170" fontId="30" fillId="8" borderId="10" xfId="0" applyNumberFormat="1" applyFont="1" applyFill="1" applyBorder="1" applyAlignment="1" applyProtection="1">
      <alignment horizontal="center" vertical="center"/>
      <protection locked="0"/>
    </xf>
    <xf numFmtId="164" fontId="27" fillId="8" borderId="10" xfId="0" applyFont="1" applyFill="1" applyBorder="1" applyAlignment="1" applyProtection="1">
      <alignment horizontal="center"/>
      <protection locked="0"/>
    </xf>
    <xf numFmtId="169" fontId="30" fillId="22" borderId="10" xfId="0" applyNumberFormat="1" applyFont="1" applyFill="1" applyBorder="1" applyAlignment="1">
      <alignment horizontal="center"/>
    </xf>
    <xf numFmtId="170" fontId="27" fillId="23" borderId="10" xfId="0" applyNumberFormat="1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center"/>
    </xf>
    <xf numFmtId="164" fontId="27" fillId="5" borderId="10" xfId="0" applyFont="1" applyFill="1" applyBorder="1" applyAlignment="1">
      <alignment horizontal="center"/>
    </xf>
    <xf numFmtId="165" fontId="27" fillId="5" borderId="10" xfId="19" applyNumberFormat="1" applyFont="1" applyFill="1" applyBorder="1" applyAlignment="1" applyProtection="1">
      <alignment horizontal="center"/>
      <protection/>
    </xf>
    <xf numFmtId="169" fontId="27" fillId="8" borderId="10" xfId="0" applyNumberFormat="1" applyFont="1" applyFill="1" applyBorder="1" applyAlignment="1">
      <alignment horizontal="center" vertical="center"/>
    </xf>
    <xf numFmtId="170" fontId="27" fillId="8" borderId="10" xfId="0" applyNumberFormat="1" applyFont="1" applyFill="1" applyBorder="1" applyAlignment="1">
      <alignment horizontal="center" vertical="center"/>
    </xf>
    <xf numFmtId="170" fontId="27" fillId="0" borderId="10" xfId="0" applyNumberFormat="1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/>
    </xf>
    <xf numFmtId="166" fontId="33" fillId="0" borderId="10" xfId="0" applyNumberFormat="1" applyFont="1" applyFill="1" applyBorder="1" applyAlignment="1">
      <alignment horizontal="center" vertical="center" wrapText="1"/>
    </xf>
    <xf numFmtId="165" fontId="27" fillId="5" borderId="10" xfId="19" applyNumberFormat="1" applyFont="1" applyFill="1" applyBorder="1" applyAlignment="1" applyProtection="1">
      <alignment horizontal="center" vertical="center"/>
      <protection/>
    </xf>
    <xf numFmtId="164" fontId="34" fillId="18" borderId="10" xfId="0" applyFont="1" applyFill="1" applyBorder="1" applyAlignment="1">
      <alignment horizontal="center"/>
    </xf>
    <xf numFmtId="165" fontId="34" fillId="18" borderId="10" xfId="0" applyNumberFormat="1" applyFont="1" applyFill="1" applyBorder="1" applyAlignment="1">
      <alignment horizontal="center"/>
    </xf>
    <xf numFmtId="169" fontId="27" fillId="24" borderId="10" xfId="0" applyNumberFormat="1" applyFont="1" applyFill="1" applyBorder="1" applyAlignment="1">
      <alignment horizontal="center"/>
    </xf>
    <xf numFmtId="170" fontId="27" fillId="24" borderId="10" xfId="0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166" fontId="35" fillId="0" borderId="10" xfId="0" applyNumberFormat="1" applyFont="1" applyFill="1" applyBorder="1" applyAlignment="1">
      <alignment horizontal="center"/>
    </xf>
    <xf numFmtId="165" fontId="34" fillId="25" borderId="10" xfId="19" applyNumberFormat="1" applyFont="1" applyFill="1" applyBorder="1" applyAlignment="1" applyProtection="1">
      <alignment horizontal="center"/>
      <protection/>
    </xf>
    <xf numFmtId="164" fontId="19" fillId="0" borderId="10" xfId="0" applyFont="1" applyFill="1" applyBorder="1" applyAlignment="1">
      <alignment horizontal="center" vertical="center" wrapText="1"/>
    </xf>
    <xf numFmtId="169" fontId="18" fillId="0" borderId="10" xfId="0" applyNumberFormat="1" applyFont="1" applyFill="1" applyBorder="1" applyAlignment="1">
      <alignment horizontal="left"/>
    </xf>
    <xf numFmtId="173" fontId="18" fillId="0" borderId="10" xfId="0" applyNumberFormat="1" applyFont="1" applyFill="1" applyBorder="1" applyAlignment="1">
      <alignment horizontal="left"/>
    </xf>
    <xf numFmtId="174" fontId="18" fillId="0" borderId="10" xfId="0" applyNumberFormat="1" applyFont="1" applyFill="1" applyBorder="1" applyAlignment="1">
      <alignment horizontal="left"/>
    </xf>
    <xf numFmtId="174" fontId="27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left"/>
    </xf>
    <xf numFmtId="166" fontId="36" fillId="0" borderId="10" xfId="0" applyNumberFormat="1" applyFont="1" applyFill="1" applyBorder="1" applyAlignment="1">
      <alignment horizontal="left"/>
    </xf>
    <xf numFmtId="166" fontId="19" fillId="0" borderId="10" xfId="0" applyNumberFormat="1" applyFont="1" applyFill="1" applyBorder="1" applyAlignment="1">
      <alignment horizontal="left"/>
    </xf>
    <xf numFmtId="165" fontId="25" fillId="0" borderId="10" xfId="19" applyNumberFormat="1" applyFont="1" applyFill="1" applyBorder="1" applyAlignment="1" applyProtection="1">
      <alignment horizontal="left"/>
      <protection/>
    </xf>
    <xf numFmtId="164" fontId="18" fillId="0" borderId="10" xfId="0" applyFont="1" applyFill="1" applyBorder="1" applyAlignment="1">
      <alignment horizontal="left"/>
    </xf>
    <xf numFmtId="175" fontId="18" fillId="8" borderId="10" xfId="0" applyNumberFormat="1" applyFont="1" applyFill="1" applyBorder="1" applyAlignment="1" applyProtection="1">
      <alignment horizontal="center" vertical="center"/>
      <protection locked="0"/>
    </xf>
    <xf numFmtId="175" fontId="25" fillId="19" borderId="10" xfId="0" applyNumberFormat="1" applyFont="1" applyFill="1" applyBorder="1" applyAlignment="1">
      <alignment horizontal="center" vertical="center"/>
    </xf>
    <xf numFmtId="166" fontId="25" fillId="19" borderId="10" xfId="0" applyNumberFormat="1" applyFont="1" applyFill="1" applyBorder="1" applyAlignment="1">
      <alignment horizontal="center" vertical="center" wrapText="1"/>
    </xf>
    <xf numFmtId="166" fontId="37" fillId="19" borderId="10" xfId="0" applyNumberFormat="1" applyFont="1" applyFill="1" applyBorder="1" applyAlignment="1">
      <alignment horizontal="center" vertical="center" wrapText="1"/>
    </xf>
    <xf numFmtId="166" fontId="18" fillId="5" borderId="10" xfId="0" applyNumberFormat="1" applyFont="1" applyFill="1" applyBorder="1" applyAlignment="1">
      <alignment horizontal="center" vertical="center" wrapText="1"/>
    </xf>
    <xf numFmtId="164" fontId="25" fillId="25" borderId="10" xfId="0" applyFont="1" applyFill="1" applyBorder="1" applyAlignment="1">
      <alignment horizontal="center" vertical="center"/>
    </xf>
    <xf numFmtId="168" fontId="34" fillId="19" borderId="10" xfId="0" applyNumberFormat="1" applyFont="1" applyFill="1" applyBorder="1" applyAlignment="1">
      <alignment horizontal="center" vertical="center" wrapText="1"/>
    </xf>
    <xf numFmtId="176" fontId="34" fillId="19" borderId="10" xfId="0" applyNumberFormat="1" applyFont="1" applyFill="1" applyBorder="1" applyAlignment="1">
      <alignment horizontal="center" vertical="center" wrapText="1"/>
    </xf>
    <xf numFmtId="164" fontId="34" fillId="19" borderId="10" xfId="0" applyFont="1" applyFill="1" applyBorder="1" applyAlignment="1">
      <alignment horizontal="center" vertical="center" wrapText="1"/>
    </xf>
    <xf numFmtId="164" fontId="34" fillId="19" borderId="10" xfId="0" applyFont="1" applyFill="1" applyBorder="1" applyAlignment="1">
      <alignment horizontal="center" vertical="center"/>
    </xf>
    <xf numFmtId="164" fontId="27" fillId="8" borderId="10" xfId="0" applyFont="1" applyFill="1" applyBorder="1" applyAlignment="1" applyProtection="1">
      <alignment horizontal="center" vertical="center" wrapText="1"/>
      <protection locked="0"/>
    </xf>
    <xf numFmtId="164" fontId="18" fillId="0" borderId="10" xfId="0" applyFont="1" applyFill="1" applyBorder="1" applyAlignment="1">
      <alignment horizontal="center"/>
    </xf>
    <xf numFmtId="177" fontId="18" fillId="0" borderId="10" xfId="0" applyNumberFormat="1" applyFont="1" applyFill="1" applyBorder="1" applyAlignment="1">
      <alignment horizontal="center"/>
    </xf>
    <xf numFmtId="170" fontId="18" fillId="8" borderId="10" xfId="0" applyNumberFormat="1" applyFont="1" applyFill="1" applyBorder="1" applyAlignment="1" applyProtection="1">
      <alignment horizontal="center"/>
      <protection locked="0"/>
    </xf>
    <xf numFmtId="170" fontId="38" fillId="8" borderId="10" xfId="0" applyNumberFormat="1" applyFont="1" applyFill="1" applyBorder="1" applyAlignment="1" applyProtection="1">
      <alignment horizontal="center"/>
      <protection locked="0"/>
    </xf>
    <xf numFmtId="170" fontId="19" fillId="8" borderId="10" xfId="0" applyNumberFormat="1" applyFont="1" applyFill="1" applyBorder="1" applyAlignment="1" applyProtection="1">
      <alignment horizontal="center"/>
      <protection locked="0"/>
    </xf>
    <xf numFmtId="170" fontId="18" fillId="0" borderId="10" xfId="0" applyNumberFormat="1" applyFont="1" applyFill="1" applyBorder="1" applyAlignment="1">
      <alignment horizontal="center"/>
    </xf>
    <xf numFmtId="171" fontId="18" fillId="5" borderId="10" xfId="0" applyNumberFormat="1" applyFont="1" applyFill="1" applyBorder="1" applyAlignment="1">
      <alignment horizontal="center"/>
    </xf>
    <xf numFmtId="165" fontId="18" fillId="5" borderId="10" xfId="0" applyNumberFormat="1" applyFont="1" applyFill="1" applyBorder="1" applyAlignment="1">
      <alignment horizontal="center"/>
    </xf>
    <xf numFmtId="170" fontId="25" fillId="25" borderId="10" xfId="0" applyNumberFormat="1" applyFont="1" applyFill="1" applyBorder="1" applyAlignment="1">
      <alignment horizontal="center"/>
    </xf>
    <xf numFmtId="178" fontId="18" fillId="8" borderId="10" xfId="0" applyNumberFormat="1" applyFont="1" applyFill="1" applyBorder="1" applyAlignment="1" applyProtection="1">
      <alignment horizontal="center"/>
      <protection locked="0"/>
    </xf>
    <xf numFmtId="170" fontId="33" fillId="8" borderId="10" xfId="0" applyNumberFormat="1" applyFont="1" applyFill="1" applyBorder="1" applyAlignment="1" applyProtection="1">
      <alignment horizontal="center"/>
      <protection locked="0"/>
    </xf>
    <xf numFmtId="179" fontId="39" fillId="8" borderId="10" xfId="0" applyNumberFormat="1" applyFont="1" applyFill="1" applyBorder="1" applyAlignment="1">
      <alignment horizontal="center"/>
    </xf>
    <xf numFmtId="180" fontId="40" fillId="8" borderId="10" xfId="0" applyNumberFormat="1" applyFont="1" applyFill="1" applyBorder="1" applyAlignment="1" applyProtection="1">
      <alignment horizontal="center"/>
      <protection locked="0"/>
    </xf>
    <xf numFmtId="181" fontId="18" fillId="8" borderId="10" xfId="0" applyNumberFormat="1" applyFont="1" applyFill="1" applyBorder="1" applyAlignment="1" applyProtection="1">
      <alignment horizontal="center"/>
      <protection locked="0"/>
    </xf>
    <xf numFmtId="170" fontId="39" fillId="8" borderId="10" xfId="0" applyNumberFormat="1" applyFont="1" applyFill="1" applyBorder="1" applyAlignment="1" applyProtection="1">
      <alignment horizontal="center"/>
      <protection locked="0"/>
    </xf>
    <xf numFmtId="170" fontId="40" fillId="8" borderId="10" xfId="0" applyNumberFormat="1" applyFont="1" applyFill="1" applyBorder="1" applyAlignment="1" applyProtection="1">
      <alignment horizontal="center"/>
      <protection locked="0"/>
    </xf>
    <xf numFmtId="182" fontId="18" fillId="22" borderId="10" xfId="0" applyNumberFormat="1" applyFont="1" applyFill="1" applyBorder="1" applyAlignment="1">
      <alignment horizontal="center"/>
    </xf>
    <xf numFmtId="170" fontId="18" fillId="22" borderId="10" xfId="0" applyNumberFormat="1" applyFont="1" applyFill="1" applyBorder="1" applyAlignment="1">
      <alignment horizontal="center"/>
    </xf>
    <xf numFmtId="170" fontId="19" fillId="22" borderId="10" xfId="0" applyNumberFormat="1" applyFont="1" applyFill="1" applyBorder="1" applyAlignment="1">
      <alignment horizontal="center"/>
    </xf>
    <xf numFmtId="166" fontId="27" fillId="22" borderId="10" xfId="0" applyNumberFormat="1" applyFont="1" applyFill="1" applyBorder="1" applyAlignment="1">
      <alignment horizontal="center"/>
    </xf>
    <xf numFmtId="170" fontId="27" fillId="22" borderId="10" xfId="0" applyNumberFormat="1" applyFont="1" applyFill="1" applyBorder="1" applyAlignment="1">
      <alignment horizontal="center"/>
    </xf>
    <xf numFmtId="167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66" fontId="18" fillId="0" borderId="10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70" fontId="18" fillId="0" borderId="10" xfId="0" applyFont="1" applyFill="1" applyBorder="1" applyAlignment="1">
      <alignment horizontal="center"/>
    </xf>
    <xf numFmtId="177" fontId="18" fillId="0" borderId="0" xfId="0" applyNumberFormat="1" applyFont="1" applyAlignment="1">
      <alignment horizontal="left"/>
    </xf>
    <xf numFmtId="164" fontId="18" fillId="0" borderId="0" xfId="0" applyFont="1" applyAlignment="1">
      <alignment horizontal="left"/>
    </xf>
    <xf numFmtId="164" fontId="41" fillId="0" borderId="0" xfId="0" applyFont="1" applyAlignment="1">
      <alignment horizontal="left"/>
    </xf>
    <xf numFmtId="183" fontId="18" fillId="0" borderId="0" xfId="0" applyNumberFormat="1" applyFont="1" applyAlignment="1">
      <alignment horizontal="left"/>
    </xf>
    <xf numFmtId="164" fontId="18" fillId="2" borderId="0" xfId="0" applyFont="1" applyFill="1" applyBorder="1" applyAlignment="1">
      <alignment horizontal="left"/>
    </xf>
    <xf numFmtId="177" fontId="18" fillId="8" borderId="11" xfId="0" applyNumberFormat="1" applyFont="1" applyFill="1" applyBorder="1" applyAlignment="1">
      <alignment horizontal="center" vertical="center"/>
    </xf>
    <xf numFmtId="164" fontId="42" fillId="3" borderId="11" xfId="0" applyFont="1" applyFill="1" applyBorder="1" applyAlignment="1">
      <alignment horizontal="center" vertical="center"/>
    </xf>
    <xf numFmtId="164" fontId="23" fillId="11" borderId="12" xfId="0" applyFont="1" applyFill="1" applyBorder="1" applyAlignment="1">
      <alignment horizontal="center"/>
    </xf>
    <xf numFmtId="165" fontId="43" fillId="0" borderId="13" xfId="0" applyNumberFormat="1" applyFont="1" applyFill="1" applyBorder="1" applyAlignment="1">
      <alignment horizontal="center"/>
    </xf>
    <xf numFmtId="165" fontId="39" fillId="0" borderId="13" xfId="19" applyNumberFormat="1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164" fontId="27" fillId="9" borderId="13" xfId="0" applyFont="1" applyFill="1" applyBorder="1" applyAlignment="1">
      <alignment horizontal="center"/>
    </xf>
    <xf numFmtId="183" fontId="27" fillId="0" borderId="13" xfId="0" applyNumberFormat="1" applyFont="1" applyFill="1" applyBorder="1" applyAlignment="1">
      <alignment horizontal="center"/>
    </xf>
    <xf numFmtId="166" fontId="18" fillId="2" borderId="14" xfId="0" applyNumberFormat="1" applyFont="1" applyFill="1" applyBorder="1" applyAlignment="1">
      <alignment horizontal="center" wrapText="1"/>
    </xf>
    <xf numFmtId="164" fontId="27" fillId="0" borderId="0" xfId="0" applyFont="1" applyAlignment="1">
      <alignment horizontal="left"/>
    </xf>
    <xf numFmtId="164" fontId="39" fillId="3" borderId="11" xfId="0" applyFont="1" applyFill="1" applyBorder="1" applyAlignment="1">
      <alignment horizontal="center" wrapText="1"/>
    </xf>
    <xf numFmtId="164" fontId="39" fillId="9" borderId="15" xfId="0" applyFont="1" applyFill="1" applyBorder="1" applyAlignment="1">
      <alignment horizontal="center" wrapText="1"/>
    </xf>
    <xf numFmtId="164" fontId="44" fillId="22" borderId="13" xfId="0" applyFont="1" applyFill="1" applyBorder="1" applyAlignment="1">
      <alignment horizontal="center" wrapText="1"/>
    </xf>
    <xf numFmtId="183" fontId="41" fillId="0" borderId="13" xfId="0" applyNumberFormat="1" applyFont="1" applyBorder="1" applyAlignment="1">
      <alignment horizontal="center" wrapText="1"/>
    </xf>
    <xf numFmtId="164" fontId="41" fillId="0" borderId="13" xfId="0" applyFont="1" applyBorder="1" applyAlignment="1">
      <alignment horizontal="center" wrapText="1"/>
    </xf>
    <xf numFmtId="164" fontId="41" fillId="0" borderId="0" xfId="0" applyFont="1" applyAlignment="1">
      <alignment horizontal="left" wrapText="1"/>
    </xf>
    <xf numFmtId="177" fontId="18" fillId="8" borderId="13" xfId="0" applyNumberFormat="1" applyFont="1" applyFill="1" applyBorder="1" applyAlignment="1">
      <alignment horizontal="center"/>
    </xf>
    <xf numFmtId="170" fontId="39" fillId="3" borderId="16" xfId="0" applyNumberFormat="1" applyFont="1" applyFill="1" applyBorder="1" applyAlignment="1" applyProtection="1">
      <alignment horizontal="center"/>
      <protection locked="0"/>
    </xf>
    <xf numFmtId="170" fontId="39" fillId="3" borderId="13" xfId="0" applyNumberFormat="1" applyFont="1" applyFill="1" applyBorder="1" applyAlignment="1" applyProtection="1">
      <alignment horizontal="center"/>
      <protection locked="0"/>
    </xf>
    <xf numFmtId="170" fontId="39" fillId="3" borderId="13" xfId="0" applyNumberFormat="1" applyFont="1" applyFill="1" applyBorder="1" applyAlignment="1">
      <alignment horizontal="center"/>
    </xf>
    <xf numFmtId="170" fontId="39" fillId="9" borderId="13" xfId="0" applyNumberFormat="1" applyFont="1" applyFill="1" applyBorder="1" applyAlignment="1" applyProtection="1">
      <alignment horizontal="center"/>
      <protection locked="0"/>
    </xf>
    <xf numFmtId="164" fontId="18" fillId="9" borderId="13" xfId="0" applyFont="1" applyFill="1" applyBorder="1" applyAlignment="1">
      <alignment horizontal="center"/>
    </xf>
    <xf numFmtId="170" fontId="44" fillId="22" borderId="13" xfId="0" applyNumberFormat="1" applyFont="1" applyFill="1" applyBorder="1" applyAlignment="1">
      <alignment horizontal="center"/>
    </xf>
    <xf numFmtId="183" fontId="18" fillId="0" borderId="13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164" fontId="39" fillId="0" borderId="0" xfId="0" applyFont="1" applyFill="1" applyAlignment="1">
      <alignment horizontal="center"/>
    </xf>
    <xf numFmtId="166" fontId="18" fillId="0" borderId="12" xfId="0" applyNumberFormat="1" applyFont="1" applyFill="1" applyBorder="1" applyAlignment="1">
      <alignment horizontal="center"/>
    </xf>
    <xf numFmtId="164" fontId="18" fillId="0" borderId="12" xfId="0" applyFont="1" applyFill="1" applyBorder="1" applyAlignment="1">
      <alignment horizontal="center"/>
    </xf>
    <xf numFmtId="170" fontId="18" fillId="9" borderId="13" xfId="0" applyNumberFormat="1" applyFont="1" applyFill="1" applyBorder="1" applyAlignment="1">
      <alignment horizontal="center"/>
    </xf>
    <xf numFmtId="170" fontId="39" fillId="9" borderId="0" xfId="0" applyNumberFormat="1" applyFont="1" applyFill="1" applyAlignment="1" applyProtection="1">
      <alignment horizontal="center"/>
      <protection locked="0"/>
    </xf>
    <xf numFmtId="170" fontId="18" fillId="3" borderId="13" xfId="0" applyNumberFormat="1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center" vertical="top"/>
    </xf>
    <xf numFmtId="177" fontId="18" fillId="8" borderId="16" xfId="0" applyNumberFormat="1" applyFont="1" applyFill="1" applyBorder="1" applyAlignment="1">
      <alignment horizontal="center"/>
    </xf>
    <xf numFmtId="170" fontId="18" fillId="3" borderId="16" xfId="0" applyNumberFormat="1" applyFont="1" applyFill="1" applyBorder="1" applyAlignment="1">
      <alignment horizontal="center"/>
    </xf>
    <xf numFmtId="170" fontId="18" fillId="9" borderId="16" xfId="0" applyNumberFormat="1" applyFont="1" applyFill="1" applyBorder="1" applyAlignment="1">
      <alignment horizontal="center"/>
    </xf>
    <xf numFmtId="170" fontId="44" fillId="22" borderId="16" xfId="0" applyNumberFormat="1" applyFont="1" applyFill="1" applyBorder="1" applyAlignment="1">
      <alignment horizontal="center"/>
    </xf>
    <xf numFmtId="183" fontId="18" fillId="0" borderId="16" xfId="0" applyNumberFormat="1" applyFont="1" applyBorder="1" applyAlignment="1">
      <alignment horizontal="center"/>
    </xf>
    <xf numFmtId="165" fontId="18" fillId="0" borderId="16" xfId="0" applyNumberFormat="1" applyFont="1" applyBorder="1" applyAlignment="1">
      <alignment horizontal="center"/>
    </xf>
    <xf numFmtId="177" fontId="45" fillId="0" borderId="17" xfId="0" applyNumberFormat="1" applyFont="1" applyFill="1" applyBorder="1" applyAlignment="1">
      <alignment horizontal="center"/>
    </xf>
    <xf numFmtId="170" fontId="45" fillId="3" borderId="18" xfId="0" applyNumberFormat="1" applyFont="1" applyFill="1" applyBorder="1" applyAlignment="1">
      <alignment horizontal="center"/>
    </xf>
    <xf numFmtId="170" fontId="45" fillId="9" borderId="18" xfId="0" applyNumberFormat="1" applyFont="1" applyFill="1" applyBorder="1" applyAlignment="1">
      <alignment horizontal="center"/>
    </xf>
    <xf numFmtId="170" fontId="45" fillId="23" borderId="18" xfId="0" applyNumberFormat="1" applyFont="1" applyFill="1" applyBorder="1" applyAlignment="1">
      <alignment horizontal="center"/>
    </xf>
    <xf numFmtId="170" fontId="45" fillId="0" borderId="18" xfId="0" applyNumberFormat="1" applyFont="1" applyFill="1" applyBorder="1" applyAlignment="1">
      <alignment horizontal="center"/>
    </xf>
    <xf numFmtId="183" fontId="45" fillId="0" borderId="18" xfId="0" applyNumberFormat="1" applyFont="1" applyBorder="1" applyAlignment="1">
      <alignment horizontal="center"/>
    </xf>
    <xf numFmtId="165" fontId="45" fillId="0" borderId="19" xfId="0" applyNumberFormat="1" applyFont="1" applyBorder="1" applyAlignment="1">
      <alignment horizontal="center"/>
    </xf>
    <xf numFmtId="166" fontId="39" fillId="2" borderId="12" xfId="0" applyNumberFormat="1" applyFont="1" applyFill="1" applyBorder="1" applyAlignment="1">
      <alignment/>
    </xf>
    <xf numFmtId="164" fontId="39" fillId="0" borderId="0" xfId="0" applyFont="1" applyAlignment="1">
      <alignment/>
    </xf>
    <xf numFmtId="177" fontId="18" fillId="0" borderId="11" xfId="0" applyNumberFormat="1" applyFont="1" applyFill="1" applyBorder="1" applyAlignment="1">
      <alignment horizontal="center"/>
    </xf>
    <xf numFmtId="169" fontId="46" fillId="0" borderId="11" xfId="0" applyNumberFormat="1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83" fontId="18" fillId="0" borderId="20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4" fontId="18" fillId="2" borderId="0" xfId="0" applyFont="1" applyFill="1" applyBorder="1" applyAlignment="1">
      <alignment horizontal="center"/>
    </xf>
    <xf numFmtId="177" fontId="18" fillId="0" borderId="0" xfId="0" applyNumberFormat="1" applyFont="1" applyFill="1" applyAlignment="1">
      <alignment horizontal="center"/>
    </xf>
    <xf numFmtId="169" fontId="46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183" fontId="18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77" fontId="38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77" fontId="18" fillId="0" borderId="13" xfId="0" applyNumberFormat="1" applyFont="1" applyFill="1" applyBorder="1" applyAlignment="1">
      <alignment horizontal="center"/>
    </xf>
    <xf numFmtId="164" fontId="18" fillId="6" borderId="13" xfId="0" applyNumberFormat="1" applyFont="1" applyFill="1" applyBorder="1" applyAlignment="1">
      <alignment horizontal="center"/>
    </xf>
    <xf numFmtId="164" fontId="18" fillId="6" borderId="13" xfId="0" applyFont="1" applyFill="1" applyBorder="1" applyAlignment="1">
      <alignment horizontal="center" wrapText="1"/>
    </xf>
    <xf numFmtId="169" fontId="18" fillId="6" borderId="13" xfId="0" applyNumberFormat="1" applyFont="1" applyFill="1" applyBorder="1" applyAlignment="1">
      <alignment horizontal="center" wrapText="1"/>
    </xf>
    <xf numFmtId="164" fontId="18" fillId="6" borderId="13" xfId="0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4" fontId="41" fillId="0" borderId="0" xfId="0" applyFont="1" applyAlignment="1">
      <alignment horizontal="center"/>
    </xf>
    <xf numFmtId="183" fontId="18" fillId="0" borderId="0" xfId="0" applyNumberFormat="1" applyFont="1" applyAlignment="1">
      <alignment horizontal="center"/>
    </xf>
    <xf numFmtId="164" fontId="47" fillId="0" borderId="0" xfId="0" applyFont="1" applyFill="1" applyBorder="1" applyAlignment="1">
      <alignment horizontal="center"/>
    </xf>
    <xf numFmtId="164" fontId="18" fillId="6" borderId="11" xfId="0" applyFont="1" applyFill="1" applyBorder="1" applyAlignment="1">
      <alignment horizontal="center"/>
    </xf>
    <xf numFmtId="164" fontId="48" fillId="0" borderId="0" xfId="0" applyFont="1" applyAlignment="1">
      <alignment/>
    </xf>
    <xf numFmtId="164" fontId="48" fillId="0" borderId="0" xfId="0" applyFont="1" applyAlignment="1">
      <alignment horizontal="left"/>
    </xf>
    <xf numFmtId="164" fontId="0" fillId="0" borderId="11" xfId="0" applyFont="1" applyBorder="1" applyAlignment="1">
      <alignment/>
    </xf>
    <xf numFmtId="184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7">
    <dxf>
      <font>
        <b/>
        <i val="0"/>
        <color rgb="FFFF0000"/>
      </font>
      <border/>
    </dxf>
    <dxf>
      <font>
        <b val="0"/>
        <color rgb="FF800080"/>
      </font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FF9900"/>
      </font>
      <border/>
    </dxf>
    <dxf>
      <font>
        <b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/>
        <i val="0"/>
        <color rgb="FFFFFFFF"/>
      </font>
      <fill>
        <patternFill patternType="solid">
          <fgColor rgb="FFFF950E"/>
          <bgColor rgb="FFFF9900"/>
        </patternFill>
      </fill>
      <border/>
    </dxf>
    <dxf>
      <font>
        <b/>
        <i val="0"/>
        <color rgb="FFFFFFFF"/>
      </font>
      <fill>
        <patternFill patternType="solid">
          <fgColor rgb="FFFF0000"/>
          <bgColor rgb="FFFF420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1B1918"/>
      <rgbColor rgb="001D1D1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5" zoomScaleNormal="75" workbookViewId="0" topLeftCell="A1">
      <pane ySplit="10" topLeftCell="A11" activePane="bottomLeft" state="frozen"/>
      <selection pane="topLeft" activeCell="A1" sqref="A1"/>
      <selection pane="bottomLeft" activeCell="G4" sqref="G4"/>
    </sheetView>
  </sheetViews>
  <sheetFormatPr defaultColWidth="13.7109375" defaultRowHeight="18" customHeight="1"/>
  <cols>
    <col min="1" max="1" width="20.8515625" style="1" customWidth="1"/>
    <col min="2" max="2" width="19.57421875" style="1" customWidth="1"/>
    <col min="3" max="3" width="20.28125" style="1" customWidth="1"/>
    <col min="4" max="4" width="18.00390625" style="1" customWidth="1"/>
    <col min="5" max="5" width="11.57421875" style="2" customWidth="1"/>
    <col min="6" max="6" width="11.57421875" style="3" customWidth="1"/>
    <col min="7" max="7" width="14.7109375" style="1" customWidth="1"/>
    <col min="8" max="8" width="15.57421875" style="1" customWidth="1"/>
    <col min="9" max="9" width="16.57421875" style="1" customWidth="1"/>
    <col min="10" max="10" width="15.57421875" style="1" customWidth="1"/>
    <col min="11" max="11" width="15.8515625" style="1" customWidth="1"/>
    <col min="12" max="12" width="13.00390625" style="1" customWidth="1"/>
    <col min="13" max="13" width="12.421875" style="4" customWidth="1"/>
    <col min="14" max="14" width="16.421875" style="1" customWidth="1"/>
    <col min="15" max="15" width="16.57421875" style="1" customWidth="1"/>
    <col min="16" max="16" width="15.00390625" style="1" customWidth="1"/>
    <col min="17" max="17" width="0" style="1" hidden="1" customWidth="1"/>
    <col min="18" max="18" width="0" style="4" hidden="1" customWidth="1"/>
    <col min="19" max="19" width="0" style="1" hidden="1" customWidth="1"/>
    <col min="20" max="200" width="13.140625" style="1" customWidth="1"/>
    <col min="201" max="16384" width="13.140625" style="4" customWidth="1"/>
  </cols>
  <sheetData>
    <row r="1" spans="1:19" s="5" customFormat="1" ht="18.75">
      <c r="A1" s="5" t="s">
        <v>0</v>
      </c>
      <c r="B1" s="6">
        <v>31</v>
      </c>
      <c r="E1" s="7"/>
      <c r="F1" s="8"/>
      <c r="L1" s="7"/>
      <c r="M1" s="9"/>
      <c r="N1" s="7"/>
      <c r="O1" s="7"/>
      <c r="P1" s="7"/>
      <c r="Q1" s="7"/>
      <c r="R1" s="9"/>
      <c r="S1" s="7"/>
    </row>
    <row r="2" spans="1:11" s="5" customFormat="1" ht="18.75">
      <c r="A2" s="5" t="s">
        <v>1</v>
      </c>
      <c r="B2" s="6">
        <v>30</v>
      </c>
      <c r="F2" s="8"/>
      <c r="K2" s="10"/>
    </row>
    <row r="3" spans="6:11" s="5" customFormat="1" ht="43.5" customHeight="1" hidden="1">
      <c r="F3" s="8"/>
      <c r="K3" s="11"/>
    </row>
    <row r="4" spans="1:19" s="5" customFormat="1" ht="48" customHeight="1">
      <c r="A4" s="12" t="s">
        <v>2</v>
      </c>
      <c r="B4" s="13"/>
      <c r="C4" s="14" t="s">
        <v>3</v>
      </c>
      <c r="D4" s="13" t="s">
        <v>4</v>
      </c>
      <c r="E4" s="13"/>
      <c r="F4" s="8"/>
      <c r="G4" s="15" t="s">
        <v>5</v>
      </c>
      <c r="H4" s="15"/>
      <c r="I4" s="15"/>
      <c r="J4" s="15"/>
      <c r="K4" s="15"/>
      <c r="N4" s="16" t="s">
        <v>6</v>
      </c>
      <c r="O4" s="17" t="s">
        <v>7</v>
      </c>
      <c r="P4" s="18" t="s">
        <v>8</v>
      </c>
      <c r="Q4" s="18" t="s">
        <v>9</v>
      </c>
      <c r="R4" s="19" t="s">
        <v>10</v>
      </c>
      <c r="S4" s="19" t="s">
        <v>11</v>
      </c>
    </row>
    <row r="5" spans="1:19" s="29" customFormat="1" ht="20.25" customHeight="1">
      <c r="A5" s="20">
        <v>0.9</v>
      </c>
      <c r="B5" s="21">
        <f>$H$5*A5</f>
        <v>31950</v>
      </c>
      <c r="C5" s="22">
        <f>B5-K6</f>
        <v>31950</v>
      </c>
      <c r="D5" s="22">
        <f>B5/$B$1</f>
        <v>1030.6451612903227</v>
      </c>
      <c r="E5" s="22"/>
      <c r="F5" s="23"/>
      <c r="G5" s="24" t="s">
        <v>12</v>
      </c>
      <c r="H5" s="25">
        <v>35500</v>
      </c>
      <c r="I5" s="26" t="s">
        <v>13</v>
      </c>
      <c r="J5" s="27">
        <f>(H42/B2*B1)/H5</f>
        <v>0</v>
      </c>
      <c r="K5" s="28">
        <f>H42/B2*B1</f>
        <v>0</v>
      </c>
      <c r="M5" s="30" t="s">
        <v>12</v>
      </c>
      <c r="N5" s="31">
        <v>2700</v>
      </c>
      <c r="O5" s="31">
        <v>1000</v>
      </c>
      <c r="P5" s="32">
        <v>3000</v>
      </c>
      <c r="Q5" s="32"/>
      <c r="R5" s="33"/>
      <c r="S5" s="31"/>
    </row>
    <row r="6" spans="1:19" s="29" customFormat="1" ht="20.25" customHeight="1">
      <c r="A6" s="34">
        <v>1</v>
      </c>
      <c r="B6" s="35">
        <f>$H$5*A6</f>
        <v>35500</v>
      </c>
      <c r="C6" s="22">
        <f>B6-K6</f>
        <v>35500</v>
      </c>
      <c r="D6" s="22">
        <f>B6/$B$1</f>
        <v>1145.1612903225807</v>
      </c>
      <c r="E6" s="22"/>
      <c r="F6" s="23"/>
      <c r="G6" s="24"/>
      <c r="H6" s="25"/>
      <c r="I6" s="26" t="s">
        <v>14</v>
      </c>
      <c r="J6" s="36">
        <f>K6/H5</f>
        <v>0</v>
      </c>
      <c r="K6" s="28">
        <f>H42</f>
        <v>0</v>
      </c>
      <c r="M6" s="37" t="s">
        <v>15</v>
      </c>
      <c r="N6" s="38">
        <f>(N42/$B$2*$B$1)/N5</f>
        <v>0</v>
      </c>
      <c r="O6" s="38">
        <f>(O42/$B$2*$B$1)/O5</f>
        <v>0</v>
      </c>
      <c r="P6" s="38">
        <f>(P42/$B$2*$B$1)/P5</f>
        <v>0</v>
      </c>
      <c r="Q6" s="38">
        <f>(Q42/$B$3*$B$2)/Q5</f>
        <v>0</v>
      </c>
      <c r="R6" s="38">
        <f>(R42/$B$3*$B$2)/#REF!</f>
        <v>0</v>
      </c>
      <c r="S6" s="38">
        <f>(S42/$B$3*$B$2)/S5</f>
        <v>0</v>
      </c>
    </row>
    <row r="7" spans="1:19" s="29" customFormat="1" ht="19.5" customHeight="1">
      <c r="A7" s="39">
        <v>1.1</v>
      </c>
      <c r="B7" s="40">
        <f>$H$5*A7</f>
        <v>39050</v>
      </c>
      <c r="C7" s="41">
        <f>B7-K6</f>
        <v>39050</v>
      </c>
      <c r="D7" s="41">
        <f>B7/$B$1</f>
        <v>1259.6774193548388</v>
      </c>
      <c r="E7" s="41"/>
      <c r="F7" s="42"/>
      <c r="G7" s="43" t="s">
        <v>16</v>
      </c>
      <c r="H7" s="44" t="e">
        <f>D42/C42</f>
        <v>#DIV/0!</v>
      </c>
      <c r="I7" s="44"/>
      <c r="J7" s="44"/>
      <c r="K7" s="44"/>
      <c r="M7" s="45" t="s">
        <v>17</v>
      </c>
      <c r="N7" s="46">
        <f>N42/N5</f>
        <v>0</v>
      </c>
      <c r="O7" s="46">
        <f>O42/O5</f>
        <v>0</v>
      </c>
      <c r="P7" s="46">
        <f>P42/P5</f>
        <v>0</v>
      </c>
      <c r="Q7" s="46">
        <f>Q42/Q5</f>
        <v>0</v>
      </c>
      <c r="R7" s="46">
        <f>R42/#REF!</f>
        <v>0</v>
      </c>
      <c r="S7" s="46">
        <f>S42/S5</f>
        <v>0</v>
      </c>
    </row>
    <row r="8" spans="1:19" s="29" customFormat="1" ht="16.5" customHeight="1">
      <c r="A8" s="47">
        <v>1.15</v>
      </c>
      <c r="B8" s="48">
        <f>$H$5*A8</f>
        <v>40825</v>
      </c>
      <c r="C8" s="22">
        <f>B8-K6</f>
        <v>40825</v>
      </c>
      <c r="D8" s="22">
        <f>B8/$B$1</f>
        <v>1316.9354838709678</v>
      </c>
      <c r="E8" s="22"/>
      <c r="F8" s="49"/>
      <c r="G8" s="50"/>
      <c r="H8" s="50"/>
      <c r="I8" s="49"/>
      <c r="J8" s="49"/>
      <c r="K8" s="51">
        <f>K42/SUM('animales-put your mort. here'!B36:F36)</f>
        <v>0</v>
      </c>
      <c r="M8" s="52" t="s">
        <v>18</v>
      </c>
      <c r="N8" s="41">
        <f>N5-N42</f>
        <v>2700</v>
      </c>
      <c r="O8" s="41">
        <f>O5-O42</f>
        <v>1000</v>
      </c>
      <c r="P8" s="41">
        <f>P5-P42</f>
        <v>3000</v>
      </c>
      <c r="Q8" s="41">
        <f>Q5-Q42</f>
        <v>0</v>
      </c>
      <c r="R8" s="41">
        <f>#REF!-R42</f>
        <v>0</v>
      </c>
      <c r="S8" s="41">
        <f>S5-S42</f>
        <v>0</v>
      </c>
    </row>
    <row r="9" spans="1:11" s="61" customFormat="1" ht="31.5" customHeight="1" hidden="1">
      <c r="A9" s="53"/>
      <c r="B9" s="54"/>
      <c r="C9" s="55"/>
      <c r="D9" s="55"/>
      <c r="E9" s="56"/>
      <c r="F9" s="57"/>
      <c r="G9" s="58"/>
      <c r="H9" s="58"/>
      <c r="I9" s="59"/>
      <c r="J9" s="59"/>
      <c r="K9" s="60"/>
    </row>
    <row r="10" spans="1:19" s="73" customFormat="1" ht="49.5" customHeight="1">
      <c r="A10" s="62" t="s">
        <v>19</v>
      </c>
      <c r="B10" s="63" t="s">
        <v>20</v>
      </c>
      <c r="C10" s="64" t="s">
        <v>21</v>
      </c>
      <c r="D10" s="64" t="s">
        <v>22</v>
      </c>
      <c r="E10" s="64" t="s">
        <v>23</v>
      </c>
      <c r="F10" s="65" t="s">
        <v>24</v>
      </c>
      <c r="G10" s="64" t="s">
        <v>25</v>
      </c>
      <c r="H10" s="64" t="s">
        <v>26</v>
      </c>
      <c r="I10" s="66" t="s">
        <v>27</v>
      </c>
      <c r="J10" s="66" t="s">
        <v>28</v>
      </c>
      <c r="K10" s="67" t="s">
        <v>29</v>
      </c>
      <c r="L10" s="68" t="s">
        <v>30</v>
      </c>
      <c r="M10" s="69" t="s">
        <v>31</v>
      </c>
      <c r="N10" s="68" t="s">
        <v>6</v>
      </c>
      <c r="O10" s="70" t="s">
        <v>7</v>
      </c>
      <c r="P10" s="71" t="s">
        <v>8</v>
      </c>
      <c r="Q10" s="71" t="s">
        <v>32</v>
      </c>
      <c r="R10" s="72" t="s">
        <v>33</v>
      </c>
      <c r="S10" s="72" t="s">
        <v>34</v>
      </c>
    </row>
    <row r="11" spans="1:19" s="61" customFormat="1" ht="12.75">
      <c r="A11" s="74">
        <v>40909</v>
      </c>
      <c r="B11" s="74" t="s">
        <v>35</v>
      </c>
      <c r="C11" s="75"/>
      <c r="D11" s="76"/>
      <c r="E11" s="75"/>
      <c r="F11" s="77"/>
      <c r="G11" s="78">
        <f>'animales-put your mort. here'!I5</f>
        <v>0</v>
      </c>
      <c r="H11" s="78">
        <f>C11+E11-F11</f>
        <v>0</v>
      </c>
      <c r="I11" s="79">
        <f>H11*$B$2</f>
        <v>0</v>
      </c>
      <c r="J11" s="80">
        <f>I11/$H$5</f>
        <v>0</v>
      </c>
      <c r="K11" s="81">
        <f>'animales-put your mort. here'!N5</f>
        <v>0</v>
      </c>
      <c r="L11" s="82"/>
      <c r="M11" s="78" t="e">
        <f>C11/L11</f>
        <v>#DIV/0!</v>
      </c>
      <c r="N11" s="83"/>
      <c r="O11" s="83"/>
      <c r="P11" s="83"/>
      <c r="Q11" s="83"/>
      <c r="R11" s="83"/>
      <c r="S11" s="83"/>
    </row>
    <row r="12" spans="1:19" s="61" customFormat="1" ht="13.5">
      <c r="A12" s="74">
        <v>40910</v>
      </c>
      <c r="B12" s="74" t="s">
        <v>36</v>
      </c>
      <c r="C12" s="75"/>
      <c r="D12" s="76"/>
      <c r="E12" s="75"/>
      <c r="F12" s="77"/>
      <c r="G12" s="78">
        <f>'animales-put your mort. here'!I6</f>
        <v>0</v>
      </c>
      <c r="H12" s="78">
        <f>C12+E12-F12</f>
        <v>0</v>
      </c>
      <c r="I12" s="79">
        <f>H12*$B$2</f>
        <v>0</v>
      </c>
      <c r="J12" s="80">
        <f>I12/$H$5</f>
        <v>0</v>
      </c>
      <c r="K12" s="81">
        <f>'animales-put your mort. here'!N6</f>
        <v>0</v>
      </c>
      <c r="L12" s="82"/>
      <c r="M12" s="78" t="e">
        <f>C12/L12</f>
        <v>#DIV/0!</v>
      </c>
      <c r="N12" s="83"/>
      <c r="O12" s="83"/>
      <c r="P12" s="83"/>
      <c r="Q12" s="83"/>
      <c r="R12" s="83"/>
      <c r="S12" s="83"/>
    </row>
    <row r="13" spans="1:19" s="61" customFormat="1" ht="13.5">
      <c r="A13" s="74">
        <v>40911</v>
      </c>
      <c r="B13" s="74" t="s">
        <v>37</v>
      </c>
      <c r="C13" s="84"/>
      <c r="D13" s="85"/>
      <c r="E13" s="75"/>
      <c r="F13" s="77"/>
      <c r="G13" s="78">
        <f>'animales-put your mort. here'!I7</f>
        <v>0</v>
      </c>
      <c r="H13" s="78">
        <f>C13+E13-F13</f>
        <v>0</v>
      </c>
      <c r="I13" s="79">
        <f>H13*$B$2</f>
        <v>0</v>
      </c>
      <c r="J13" s="80">
        <f>I13/$H$5</f>
        <v>0</v>
      </c>
      <c r="K13" s="81">
        <f>'animales-put your mort. here'!N7</f>
        <v>0</v>
      </c>
      <c r="L13" s="82"/>
      <c r="M13" s="78" t="e">
        <f>C13/L13</f>
        <v>#DIV/0!</v>
      </c>
      <c r="N13" s="83"/>
      <c r="O13" s="83"/>
      <c r="P13" s="83"/>
      <c r="Q13" s="83"/>
      <c r="R13" s="83"/>
      <c r="S13" s="83"/>
    </row>
    <row r="14" spans="1:19" s="61" customFormat="1" ht="13.5">
      <c r="A14" s="74">
        <v>40912</v>
      </c>
      <c r="B14" s="74" t="s">
        <v>38</v>
      </c>
      <c r="C14" s="75"/>
      <c r="D14" s="76"/>
      <c r="E14" s="75"/>
      <c r="F14" s="77"/>
      <c r="G14" s="78">
        <f>'animales-put your mort. here'!I8</f>
        <v>0</v>
      </c>
      <c r="H14" s="78">
        <f>C14+E14-F14</f>
        <v>0</v>
      </c>
      <c r="I14" s="79">
        <f>H14*$B$2</f>
        <v>0</v>
      </c>
      <c r="J14" s="80">
        <f>I14/$H$5</f>
        <v>0</v>
      </c>
      <c r="K14" s="81">
        <f>'animales-put your mort. here'!N8</f>
        <v>0</v>
      </c>
      <c r="L14" s="82"/>
      <c r="M14" s="78" t="e">
        <f>C14/L14</f>
        <v>#DIV/0!</v>
      </c>
      <c r="N14" s="83"/>
      <c r="O14" s="83"/>
      <c r="P14" s="86"/>
      <c r="Q14" s="83"/>
      <c r="R14" s="83"/>
      <c r="S14" s="83"/>
    </row>
    <row r="15" spans="1:19" s="61" customFormat="1" ht="13.5">
      <c r="A15" s="74">
        <v>40913</v>
      </c>
      <c r="B15" s="74" t="s">
        <v>39</v>
      </c>
      <c r="C15" s="75"/>
      <c r="D15" s="76"/>
      <c r="E15" s="75"/>
      <c r="F15" s="77"/>
      <c r="G15" s="78">
        <f>'animales-put your mort. here'!I9</f>
        <v>0</v>
      </c>
      <c r="H15" s="78">
        <f>C15+E15-F15</f>
        <v>0</v>
      </c>
      <c r="I15" s="79">
        <f>H15*$B$2</f>
        <v>0</v>
      </c>
      <c r="J15" s="80">
        <f>I15/$H$5</f>
        <v>0</v>
      </c>
      <c r="K15" s="81">
        <f>'animales-put your mort. here'!N9</f>
        <v>0</v>
      </c>
      <c r="L15" s="82"/>
      <c r="M15" s="78" t="e">
        <f>C15/L15</f>
        <v>#DIV/0!</v>
      </c>
      <c r="N15" s="83"/>
      <c r="O15" s="83"/>
      <c r="P15" s="83"/>
      <c r="Q15" s="83"/>
      <c r="R15" s="83"/>
      <c r="S15" s="83"/>
    </row>
    <row r="16" spans="1:19" s="61" customFormat="1" ht="13.5">
      <c r="A16" s="74">
        <v>40914</v>
      </c>
      <c r="B16" s="74" t="s">
        <v>40</v>
      </c>
      <c r="C16" s="75"/>
      <c r="D16" s="76"/>
      <c r="E16" s="75"/>
      <c r="F16" s="77"/>
      <c r="G16" s="78">
        <f>'animales-put your mort. here'!I10</f>
        <v>0</v>
      </c>
      <c r="H16" s="78">
        <f>C16+E16-F16</f>
        <v>0</v>
      </c>
      <c r="I16" s="79">
        <f>H16*$B$2</f>
        <v>0</v>
      </c>
      <c r="J16" s="80">
        <f>I16/$H$5</f>
        <v>0</v>
      </c>
      <c r="K16" s="81">
        <f>'animales-put your mort. here'!N10</f>
        <v>0</v>
      </c>
      <c r="L16" s="82"/>
      <c r="M16" s="78" t="e">
        <f>C16/L16</f>
        <v>#DIV/0!</v>
      </c>
      <c r="N16" s="83"/>
      <c r="O16" s="83"/>
      <c r="P16" s="83"/>
      <c r="Q16" s="83"/>
      <c r="R16" s="83"/>
      <c r="S16" s="83"/>
    </row>
    <row r="17" spans="1:19" s="61" customFormat="1" ht="13.5">
      <c r="A17" s="74">
        <v>40915</v>
      </c>
      <c r="B17" s="74" t="s">
        <v>41</v>
      </c>
      <c r="C17" s="75"/>
      <c r="D17" s="76"/>
      <c r="E17" s="75"/>
      <c r="F17" s="77"/>
      <c r="G17" s="78">
        <f>'animales-put your mort. here'!I11</f>
        <v>0</v>
      </c>
      <c r="H17" s="78">
        <f>C17+E17-F17</f>
        <v>0</v>
      </c>
      <c r="I17" s="79">
        <f>H17*$B$2</f>
        <v>0</v>
      </c>
      <c r="J17" s="80">
        <f>I17/$H$5</f>
        <v>0</v>
      </c>
      <c r="K17" s="81">
        <f>'animales-put your mort. here'!N11</f>
        <v>0</v>
      </c>
      <c r="L17" s="82"/>
      <c r="M17" s="78" t="e">
        <f>C17/L17</f>
        <v>#DIV/0!</v>
      </c>
      <c r="N17" s="83"/>
      <c r="O17" s="83"/>
      <c r="P17" s="83"/>
      <c r="Q17" s="83"/>
      <c r="R17" s="83"/>
      <c r="S17" s="83"/>
    </row>
    <row r="18" spans="1:19" s="61" customFormat="1" ht="13.5">
      <c r="A18" s="74">
        <v>40916</v>
      </c>
      <c r="B18" s="74" t="s">
        <v>35</v>
      </c>
      <c r="C18" s="75"/>
      <c r="D18" s="76"/>
      <c r="E18" s="75"/>
      <c r="F18" s="77"/>
      <c r="G18" s="78">
        <f>'animales-put your mort. here'!I12</f>
        <v>0</v>
      </c>
      <c r="H18" s="78">
        <f>C18+E18-F18</f>
        <v>0</v>
      </c>
      <c r="I18" s="79">
        <f>H18*$B$2</f>
        <v>0</v>
      </c>
      <c r="J18" s="80">
        <f>I18/$H$5</f>
        <v>0</v>
      </c>
      <c r="K18" s="81">
        <f>'animales-put your mort. here'!N12</f>
        <v>0</v>
      </c>
      <c r="L18" s="82"/>
      <c r="M18" s="78" t="e">
        <f>C18/L18</f>
        <v>#DIV/0!</v>
      </c>
      <c r="N18" s="83"/>
      <c r="O18" s="83"/>
      <c r="P18" s="83"/>
      <c r="Q18" s="83"/>
      <c r="R18" s="83"/>
      <c r="S18" s="83"/>
    </row>
    <row r="19" spans="1:19" s="61" customFormat="1" ht="13.5">
      <c r="A19" s="74">
        <v>40917</v>
      </c>
      <c r="B19" s="74" t="s">
        <v>36</v>
      </c>
      <c r="C19" s="75"/>
      <c r="D19" s="76"/>
      <c r="E19" s="75"/>
      <c r="F19" s="77"/>
      <c r="G19" s="78">
        <f>'animales-put your mort. here'!I13</f>
        <v>0</v>
      </c>
      <c r="H19" s="78">
        <f>C19+E19-F19</f>
        <v>0</v>
      </c>
      <c r="I19" s="79">
        <f>H19*$B$2</f>
        <v>0</v>
      </c>
      <c r="J19" s="80">
        <f>I19/$H$5</f>
        <v>0</v>
      </c>
      <c r="K19" s="81">
        <f>'animales-put your mort. here'!N13</f>
        <v>0</v>
      </c>
      <c r="L19" s="82"/>
      <c r="M19" s="78" t="e">
        <f>C19/L19</f>
        <v>#DIV/0!</v>
      </c>
      <c r="N19" s="83"/>
      <c r="O19" s="83"/>
      <c r="P19" s="83"/>
      <c r="Q19" s="83"/>
      <c r="R19" s="83"/>
      <c r="S19" s="83"/>
    </row>
    <row r="20" spans="1:19" s="61" customFormat="1" ht="13.5">
      <c r="A20" s="74">
        <v>40918</v>
      </c>
      <c r="B20" s="74" t="s">
        <v>37</v>
      </c>
      <c r="C20" s="75"/>
      <c r="D20" s="76"/>
      <c r="E20" s="75"/>
      <c r="F20" s="77"/>
      <c r="G20" s="78">
        <f>'animales-put your mort. here'!I14</f>
        <v>0</v>
      </c>
      <c r="H20" s="78">
        <f>C20+E20-F20</f>
        <v>0</v>
      </c>
      <c r="I20" s="79">
        <f>H20*$B$2</f>
        <v>0</v>
      </c>
      <c r="J20" s="80">
        <f>I20/$H$5</f>
        <v>0</v>
      </c>
      <c r="K20" s="81">
        <f>'animales-put your mort. here'!N14</f>
        <v>0</v>
      </c>
      <c r="L20" s="82"/>
      <c r="M20" s="78" t="e">
        <f>C20/L20</f>
        <v>#DIV/0!</v>
      </c>
      <c r="N20" s="83"/>
      <c r="O20" s="83"/>
      <c r="P20" s="83"/>
      <c r="Q20" s="83"/>
      <c r="R20" s="83"/>
      <c r="S20" s="83"/>
    </row>
    <row r="21" spans="1:19" s="61" customFormat="1" ht="13.5">
      <c r="A21" s="74">
        <v>40919</v>
      </c>
      <c r="B21" s="74" t="s">
        <v>38</v>
      </c>
      <c r="C21" s="87"/>
      <c r="D21" s="76"/>
      <c r="E21" s="75"/>
      <c r="F21" s="77"/>
      <c r="G21" s="78">
        <f>'animales-put your mort. here'!I15</f>
        <v>0</v>
      </c>
      <c r="H21" s="78">
        <f>C21+E21-F21</f>
        <v>0</v>
      </c>
      <c r="I21" s="79">
        <f>H21*$B$2</f>
        <v>0</v>
      </c>
      <c r="J21" s="80">
        <f>I21/$H$5</f>
        <v>0</v>
      </c>
      <c r="K21" s="81">
        <f>'animales-put your mort. here'!N15</f>
        <v>0</v>
      </c>
      <c r="L21" s="82"/>
      <c r="M21" s="78" t="e">
        <f>C21/L21</f>
        <v>#DIV/0!</v>
      </c>
      <c r="N21" s="83"/>
      <c r="O21" s="83"/>
      <c r="P21" s="83"/>
      <c r="Q21" s="83"/>
      <c r="R21" s="83"/>
      <c r="S21" s="83"/>
    </row>
    <row r="22" spans="1:19" s="61" customFormat="1" ht="13.5">
      <c r="A22" s="74">
        <v>40920</v>
      </c>
      <c r="B22" s="74" t="s">
        <v>39</v>
      </c>
      <c r="C22" s="87"/>
      <c r="D22" s="76"/>
      <c r="E22" s="75"/>
      <c r="F22" s="77"/>
      <c r="G22" s="78">
        <f>'animales-put your mort. here'!I16</f>
        <v>0</v>
      </c>
      <c r="H22" s="78">
        <f>C22+E22-F22</f>
        <v>0</v>
      </c>
      <c r="I22" s="79">
        <f>H22*$B$2</f>
        <v>0</v>
      </c>
      <c r="J22" s="80">
        <f>I22/$H$5</f>
        <v>0</v>
      </c>
      <c r="K22" s="81">
        <f>'animales-put your mort. here'!N16</f>
        <v>0</v>
      </c>
      <c r="L22" s="82"/>
      <c r="M22" s="78" t="e">
        <f>C22/L22</f>
        <v>#DIV/0!</v>
      </c>
      <c r="N22" s="83"/>
      <c r="O22" s="83"/>
      <c r="P22" s="83"/>
      <c r="Q22" s="83"/>
      <c r="R22" s="83"/>
      <c r="S22" s="83"/>
    </row>
    <row r="23" spans="1:19" s="61" customFormat="1" ht="13.5">
      <c r="A23" s="74">
        <v>40921</v>
      </c>
      <c r="B23" s="74" t="s">
        <v>40</v>
      </c>
      <c r="C23" s="75"/>
      <c r="D23" s="76"/>
      <c r="E23" s="75"/>
      <c r="F23" s="77"/>
      <c r="G23" s="78">
        <f>'animales-put your mort. here'!I17</f>
        <v>0</v>
      </c>
      <c r="H23" s="78">
        <f>C23+E23-F23</f>
        <v>0</v>
      </c>
      <c r="I23" s="79">
        <f>H23*$B$2</f>
        <v>0</v>
      </c>
      <c r="J23" s="80">
        <f>I23/$H$5</f>
        <v>0</v>
      </c>
      <c r="K23" s="81">
        <f>'animales-put your mort. here'!N17</f>
        <v>0</v>
      </c>
      <c r="L23" s="82"/>
      <c r="M23" s="78" t="e">
        <f>C23/L23</f>
        <v>#DIV/0!</v>
      </c>
      <c r="N23" s="83"/>
      <c r="O23" s="83"/>
      <c r="P23" s="83"/>
      <c r="Q23" s="83"/>
      <c r="R23" s="83"/>
      <c r="S23" s="83"/>
    </row>
    <row r="24" spans="1:19" s="61" customFormat="1" ht="13.5">
      <c r="A24" s="74">
        <v>40922</v>
      </c>
      <c r="B24" s="74" t="s">
        <v>41</v>
      </c>
      <c r="C24" s="75"/>
      <c r="D24" s="76"/>
      <c r="E24" s="75"/>
      <c r="F24" s="77"/>
      <c r="G24" s="78">
        <f>'animales-put your mort. here'!I18</f>
        <v>0</v>
      </c>
      <c r="H24" s="78">
        <f>C24+E24-F24</f>
        <v>0</v>
      </c>
      <c r="I24" s="79">
        <f>H24*$B$2</f>
        <v>0</v>
      </c>
      <c r="J24" s="80">
        <f>I24/$H$5</f>
        <v>0</v>
      </c>
      <c r="K24" s="81">
        <f>'animales-put your mort. here'!N18</f>
        <v>0</v>
      </c>
      <c r="L24" s="82"/>
      <c r="M24" s="78" t="e">
        <f>C24/L24</f>
        <v>#DIV/0!</v>
      </c>
      <c r="N24" s="83"/>
      <c r="O24" s="83"/>
      <c r="P24" s="83"/>
      <c r="Q24" s="83"/>
      <c r="R24" s="83"/>
      <c r="S24" s="83"/>
    </row>
    <row r="25" spans="1:19" s="61" customFormat="1" ht="13.5">
      <c r="A25" s="74">
        <v>40923</v>
      </c>
      <c r="B25" s="74" t="s">
        <v>35</v>
      </c>
      <c r="C25" s="75"/>
      <c r="D25" s="76"/>
      <c r="E25" s="75"/>
      <c r="F25" s="77"/>
      <c r="G25" s="78">
        <f>'animales-put your mort. here'!I19</f>
        <v>0</v>
      </c>
      <c r="H25" s="78">
        <f>C25+E25-F25</f>
        <v>0</v>
      </c>
      <c r="I25" s="79">
        <f>H25*$B$2</f>
        <v>0</v>
      </c>
      <c r="J25" s="80">
        <f>I25/$H$5</f>
        <v>0</v>
      </c>
      <c r="K25" s="81">
        <f>'animales-put your mort. here'!N19</f>
        <v>0</v>
      </c>
      <c r="L25" s="82"/>
      <c r="M25" s="78" t="e">
        <f>C25/L25</f>
        <v>#DIV/0!</v>
      </c>
      <c r="N25" s="83"/>
      <c r="O25" s="83"/>
      <c r="P25" s="83"/>
      <c r="Q25" s="83"/>
      <c r="R25" s="83"/>
      <c r="S25" s="83"/>
    </row>
    <row r="26" spans="1:19" s="61" customFormat="1" ht="13.5">
      <c r="A26" s="74">
        <v>40924</v>
      </c>
      <c r="B26" s="74" t="s">
        <v>36</v>
      </c>
      <c r="C26" s="75"/>
      <c r="D26" s="76"/>
      <c r="E26" s="75"/>
      <c r="F26" s="77"/>
      <c r="G26" s="78">
        <f>'animales-put your mort. here'!I20</f>
        <v>0</v>
      </c>
      <c r="H26" s="78">
        <f>C26+E26-F26</f>
        <v>0</v>
      </c>
      <c r="I26" s="79">
        <f>H26*$B$2</f>
        <v>0</v>
      </c>
      <c r="J26" s="80">
        <f>I26/$H$5</f>
        <v>0</v>
      </c>
      <c r="K26" s="81">
        <f>'animales-put your mort. here'!N20</f>
        <v>0</v>
      </c>
      <c r="L26" s="82"/>
      <c r="M26" s="78" t="e">
        <f>C26/L26</f>
        <v>#DIV/0!</v>
      </c>
      <c r="N26" s="83"/>
      <c r="O26" s="83"/>
      <c r="P26" s="83"/>
      <c r="Q26" s="83"/>
      <c r="R26" s="83"/>
      <c r="S26" s="83"/>
    </row>
    <row r="27" spans="1:19" s="61" customFormat="1" ht="13.5">
      <c r="A27" s="74">
        <v>40925</v>
      </c>
      <c r="B27" s="74" t="s">
        <v>37</v>
      </c>
      <c r="C27" s="75"/>
      <c r="D27" s="88"/>
      <c r="E27" s="75"/>
      <c r="F27" s="77"/>
      <c r="G27" s="78">
        <f>'animales-put your mort. here'!I21</f>
        <v>0</v>
      </c>
      <c r="H27" s="78">
        <f>C27+E27-F27</f>
        <v>0</v>
      </c>
      <c r="I27" s="79">
        <f>H27*$B$2</f>
        <v>0</v>
      </c>
      <c r="J27" s="80">
        <f>I27/$H$5</f>
        <v>0</v>
      </c>
      <c r="K27" s="81">
        <f>'animales-put your mort. here'!N21</f>
        <v>0</v>
      </c>
      <c r="L27" s="82"/>
      <c r="M27" s="78" t="e">
        <f>C27/L27</f>
        <v>#DIV/0!</v>
      </c>
      <c r="N27" s="83"/>
      <c r="O27" s="83"/>
      <c r="P27" s="83"/>
      <c r="Q27" s="83"/>
      <c r="R27" s="83"/>
      <c r="S27" s="83"/>
    </row>
    <row r="28" spans="1:19" s="61" customFormat="1" ht="13.5">
      <c r="A28" s="74">
        <v>40926</v>
      </c>
      <c r="B28" s="74" t="s">
        <v>38</v>
      </c>
      <c r="C28" s="75"/>
      <c r="D28" s="76"/>
      <c r="E28" s="75"/>
      <c r="F28" s="77"/>
      <c r="G28" s="78">
        <f>'animales-put your mort. here'!I22</f>
        <v>0</v>
      </c>
      <c r="H28" s="78">
        <f>C28+E28-F28</f>
        <v>0</v>
      </c>
      <c r="I28" s="79">
        <f>H28*$B$2</f>
        <v>0</v>
      </c>
      <c r="J28" s="80">
        <f>I28/$H$5</f>
        <v>0</v>
      </c>
      <c r="K28" s="81">
        <f>'animales-put your mort. here'!N22</f>
        <v>0</v>
      </c>
      <c r="L28" s="82"/>
      <c r="M28" s="78" t="e">
        <f>C28/L28</f>
        <v>#DIV/0!</v>
      </c>
      <c r="N28" s="83"/>
      <c r="O28" s="83"/>
      <c r="P28" s="83"/>
      <c r="Q28" s="83"/>
      <c r="R28" s="83"/>
      <c r="S28" s="83"/>
    </row>
    <row r="29" spans="1:19" s="61" customFormat="1" ht="13.5">
      <c r="A29" s="74">
        <v>40927</v>
      </c>
      <c r="B29" s="74" t="s">
        <v>39</v>
      </c>
      <c r="C29" s="75"/>
      <c r="D29" s="88"/>
      <c r="E29" s="75"/>
      <c r="F29" s="77"/>
      <c r="G29" s="78">
        <f>'animales-put your mort. here'!I23</f>
        <v>0</v>
      </c>
      <c r="H29" s="78">
        <f>C29+E29-F29</f>
        <v>0</v>
      </c>
      <c r="I29" s="79">
        <f>H29*$B$2</f>
        <v>0</v>
      </c>
      <c r="J29" s="80">
        <f>I29/$H$5</f>
        <v>0</v>
      </c>
      <c r="K29" s="81">
        <f>'animales-put your mort. here'!N23</f>
        <v>0</v>
      </c>
      <c r="L29" s="82"/>
      <c r="M29" s="78" t="e">
        <f>C29/L29</f>
        <v>#DIV/0!</v>
      </c>
      <c r="N29" s="83"/>
      <c r="O29" s="83"/>
      <c r="P29" s="83"/>
      <c r="Q29" s="83"/>
      <c r="R29" s="83"/>
      <c r="S29" s="83"/>
    </row>
    <row r="30" spans="1:19" s="61" customFormat="1" ht="13.5">
      <c r="A30" s="74">
        <v>40928</v>
      </c>
      <c r="B30" s="74" t="s">
        <v>40</v>
      </c>
      <c r="C30" s="75"/>
      <c r="D30" s="76"/>
      <c r="E30" s="75"/>
      <c r="F30" s="77"/>
      <c r="G30" s="78">
        <f>'animales-put your mort. here'!I24</f>
        <v>0</v>
      </c>
      <c r="H30" s="78">
        <f>C30+E30-F30</f>
        <v>0</v>
      </c>
      <c r="I30" s="79">
        <f>H30*$B$2</f>
        <v>0</v>
      </c>
      <c r="J30" s="80">
        <f>I30/$H$5</f>
        <v>0</v>
      </c>
      <c r="K30" s="81">
        <f>'animales-put your mort. here'!N24</f>
        <v>0</v>
      </c>
      <c r="L30" s="82"/>
      <c r="M30" s="78" t="e">
        <f>C30/L30</f>
        <v>#DIV/0!</v>
      </c>
      <c r="N30" s="83"/>
      <c r="O30" s="83"/>
      <c r="P30" s="83"/>
      <c r="Q30" s="83"/>
      <c r="R30" s="83"/>
      <c r="S30" s="83"/>
    </row>
    <row r="31" spans="1:19" s="61" customFormat="1" ht="13.5">
      <c r="A31" s="74">
        <v>40929</v>
      </c>
      <c r="B31" s="74" t="s">
        <v>41</v>
      </c>
      <c r="C31" s="75"/>
      <c r="D31" s="76"/>
      <c r="E31" s="75"/>
      <c r="F31" s="77"/>
      <c r="G31" s="78">
        <f>'animales-put your mort. here'!I25</f>
        <v>0</v>
      </c>
      <c r="H31" s="78">
        <f>C31+E31-F31</f>
        <v>0</v>
      </c>
      <c r="I31" s="79">
        <f>H31*$B$2</f>
        <v>0</v>
      </c>
      <c r="J31" s="80">
        <f>I31/$H$5</f>
        <v>0</v>
      </c>
      <c r="K31" s="81">
        <f>'animales-put your mort. here'!N25</f>
        <v>0</v>
      </c>
      <c r="L31" s="82"/>
      <c r="M31" s="78" t="e">
        <f>C31/L31</f>
        <v>#DIV/0!</v>
      </c>
      <c r="N31" s="83"/>
      <c r="O31" s="83"/>
      <c r="P31" s="83"/>
      <c r="Q31" s="83"/>
      <c r="R31" s="83"/>
      <c r="S31" s="83"/>
    </row>
    <row r="32" spans="1:19" s="61" customFormat="1" ht="13.5">
      <c r="A32" s="74">
        <v>40930</v>
      </c>
      <c r="B32" s="74" t="s">
        <v>35</v>
      </c>
      <c r="C32" s="75"/>
      <c r="D32" s="76"/>
      <c r="E32" s="75"/>
      <c r="F32" s="77"/>
      <c r="G32" s="78">
        <f>'animales-put your mort. here'!I26</f>
        <v>0</v>
      </c>
      <c r="H32" s="78">
        <f>C32+E32-F32</f>
        <v>0</v>
      </c>
      <c r="I32" s="79">
        <f>H32*$B$2</f>
        <v>0</v>
      </c>
      <c r="J32" s="80">
        <f>I32/$H$5</f>
        <v>0</v>
      </c>
      <c r="K32" s="81">
        <f>'animales-put your mort. here'!N26</f>
        <v>0</v>
      </c>
      <c r="L32" s="82"/>
      <c r="M32" s="78" t="e">
        <f>C32/L32</f>
        <v>#DIV/0!</v>
      </c>
      <c r="N32" s="83"/>
      <c r="O32" s="83"/>
      <c r="P32" s="83"/>
      <c r="Q32" s="83"/>
      <c r="R32" s="83"/>
      <c r="S32" s="83"/>
    </row>
    <row r="33" spans="1:19" s="61" customFormat="1" ht="13.5">
      <c r="A33" s="74">
        <v>40931</v>
      </c>
      <c r="B33" s="74" t="s">
        <v>36</v>
      </c>
      <c r="C33" s="75"/>
      <c r="D33" s="76"/>
      <c r="E33" s="75"/>
      <c r="F33" s="77"/>
      <c r="G33" s="78">
        <f>'animales-put your mort. here'!I27</f>
        <v>0</v>
      </c>
      <c r="H33" s="78">
        <f>C33+E33-F33</f>
        <v>0</v>
      </c>
      <c r="I33" s="79">
        <f>H33*$B$2</f>
        <v>0</v>
      </c>
      <c r="J33" s="80">
        <f>I33/$H$5</f>
        <v>0</v>
      </c>
      <c r="K33" s="81">
        <f>'animales-put your mort. here'!N27</f>
        <v>0</v>
      </c>
      <c r="L33" s="82"/>
      <c r="M33" s="78" t="e">
        <f>C33/L33</f>
        <v>#DIV/0!</v>
      </c>
      <c r="N33" s="83"/>
      <c r="O33" s="83"/>
      <c r="P33" s="83"/>
      <c r="Q33" s="83"/>
      <c r="R33" s="83"/>
      <c r="S33" s="83"/>
    </row>
    <row r="34" spans="1:19" s="61" customFormat="1" ht="13.5">
      <c r="A34" s="74">
        <v>40932</v>
      </c>
      <c r="B34" s="74" t="s">
        <v>37</v>
      </c>
      <c r="C34" s="75"/>
      <c r="D34" s="76"/>
      <c r="E34" s="75"/>
      <c r="F34" s="77"/>
      <c r="G34" s="78">
        <f>'animales-put your mort. here'!I28</f>
        <v>0</v>
      </c>
      <c r="H34" s="78">
        <f>C34+E34-F34</f>
        <v>0</v>
      </c>
      <c r="I34" s="79">
        <f>H34*$B$2</f>
        <v>0</v>
      </c>
      <c r="J34" s="80">
        <f>I34/$H$5</f>
        <v>0</v>
      </c>
      <c r="K34" s="81">
        <f>'animales-put your mort. here'!N28</f>
        <v>0</v>
      </c>
      <c r="L34" s="82"/>
      <c r="M34" s="78" t="e">
        <f>C34/L34</f>
        <v>#DIV/0!</v>
      </c>
      <c r="N34" s="83"/>
      <c r="O34" s="83"/>
      <c r="P34" s="83"/>
      <c r="Q34" s="83"/>
      <c r="R34" s="83"/>
      <c r="S34" s="83"/>
    </row>
    <row r="35" spans="1:19" s="61" customFormat="1" ht="13.5">
      <c r="A35" s="74">
        <v>40933</v>
      </c>
      <c r="B35" s="74" t="s">
        <v>38</v>
      </c>
      <c r="C35" s="75"/>
      <c r="D35" s="76"/>
      <c r="E35" s="75"/>
      <c r="F35" s="77"/>
      <c r="G35" s="78">
        <f>'animales-put your mort. here'!I29</f>
        <v>0</v>
      </c>
      <c r="H35" s="78">
        <f>C35+E35-F35</f>
        <v>0</v>
      </c>
      <c r="I35" s="79">
        <f>H35*$B$2</f>
        <v>0</v>
      </c>
      <c r="J35" s="80">
        <f>I35/$H$5</f>
        <v>0</v>
      </c>
      <c r="K35" s="81">
        <f>'animales-put your mort. here'!N29</f>
        <v>0</v>
      </c>
      <c r="L35" s="82"/>
      <c r="M35" s="78" t="e">
        <f>C35/L35</f>
        <v>#DIV/0!</v>
      </c>
      <c r="N35" s="83"/>
      <c r="O35" s="83"/>
      <c r="P35" s="83"/>
      <c r="Q35" s="83"/>
      <c r="R35" s="83"/>
      <c r="S35" s="83"/>
    </row>
    <row r="36" spans="1:19" s="61" customFormat="1" ht="13.5">
      <c r="A36" s="74">
        <v>40934</v>
      </c>
      <c r="B36" s="74" t="s">
        <v>39</v>
      </c>
      <c r="C36" s="75"/>
      <c r="D36" s="76"/>
      <c r="E36" s="75"/>
      <c r="F36" s="77"/>
      <c r="G36" s="78">
        <f>'animales-put your mort. here'!I30</f>
        <v>0</v>
      </c>
      <c r="H36" s="78">
        <f>C36+E36-F36</f>
        <v>0</v>
      </c>
      <c r="I36" s="79">
        <f>H36*$B$2</f>
        <v>0</v>
      </c>
      <c r="J36" s="80">
        <f>I36/$H$5</f>
        <v>0</v>
      </c>
      <c r="K36" s="81">
        <f>'animales-put your mort. here'!N30</f>
        <v>0</v>
      </c>
      <c r="L36" s="82"/>
      <c r="M36" s="78" t="e">
        <f>C36/L36</f>
        <v>#DIV/0!</v>
      </c>
      <c r="N36" s="83"/>
      <c r="O36" s="83"/>
      <c r="P36" s="83"/>
      <c r="Q36" s="83"/>
      <c r="R36" s="83"/>
      <c r="S36" s="83"/>
    </row>
    <row r="37" spans="1:19" s="61" customFormat="1" ht="13.5">
      <c r="A37" s="74">
        <v>40935</v>
      </c>
      <c r="B37" s="74" t="s">
        <v>40</v>
      </c>
      <c r="C37" s="75"/>
      <c r="D37" s="76"/>
      <c r="E37" s="75"/>
      <c r="F37" s="77"/>
      <c r="G37" s="78">
        <f>'animales-put your mort. here'!I31</f>
        <v>0</v>
      </c>
      <c r="H37" s="78">
        <f>C37+E37-F37</f>
        <v>0</v>
      </c>
      <c r="I37" s="79">
        <f>H37*$B$2</f>
        <v>0</v>
      </c>
      <c r="J37" s="80">
        <f>I37/$H$5</f>
        <v>0</v>
      </c>
      <c r="K37" s="81">
        <f>'animales-put your mort. here'!N31</f>
        <v>0</v>
      </c>
      <c r="L37" s="82"/>
      <c r="M37" s="78" t="e">
        <f>C37/L37</f>
        <v>#DIV/0!</v>
      </c>
      <c r="N37" s="83"/>
      <c r="O37" s="83"/>
      <c r="P37" s="83"/>
      <c r="Q37" s="83"/>
      <c r="R37" s="83"/>
      <c r="S37" s="83"/>
    </row>
    <row r="38" spans="1:19" s="61" customFormat="1" ht="13.5">
      <c r="A38" s="74">
        <v>40936</v>
      </c>
      <c r="B38" s="74" t="s">
        <v>41</v>
      </c>
      <c r="C38" s="75"/>
      <c r="D38" s="76"/>
      <c r="E38" s="75"/>
      <c r="F38" s="77"/>
      <c r="G38" s="78">
        <f>'animales-put your mort. here'!I32</f>
        <v>0</v>
      </c>
      <c r="H38" s="78">
        <f>C38+E38-F38</f>
        <v>0</v>
      </c>
      <c r="I38" s="79">
        <f>H38*$B$2</f>
        <v>0</v>
      </c>
      <c r="J38" s="80">
        <f>I38/$H$5</f>
        <v>0</v>
      </c>
      <c r="K38" s="81">
        <f>'animales-put your mort. here'!N32</f>
        <v>0</v>
      </c>
      <c r="L38" s="82"/>
      <c r="M38" s="78" t="e">
        <f>C38/L38</f>
        <v>#DIV/0!</v>
      </c>
      <c r="N38" s="83"/>
      <c r="O38" s="83"/>
      <c r="P38" s="83"/>
      <c r="Q38" s="83"/>
      <c r="R38" s="83"/>
      <c r="S38" s="83"/>
    </row>
    <row r="39" spans="1:19" s="61" customFormat="1" ht="13.5">
      <c r="A39" s="74">
        <v>40937</v>
      </c>
      <c r="B39" s="74" t="s">
        <v>35</v>
      </c>
      <c r="C39" s="75"/>
      <c r="D39" s="76"/>
      <c r="E39" s="75"/>
      <c r="F39" s="77"/>
      <c r="G39" s="78">
        <f>'animales-put your mort. here'!I33</f>
        <v>0</v>
      </c>
      <c r="H39" s="78">
        <f>C39+E39-F39</f>
        <v>0</v>
      </c>
      <c r="I39" s="79">
        <f>H39*$B$2</f>
        <v>0</v>
      </c>
      <c r="J39" s="80">
        <f>I39/$H$5</f>
        <v>0</v>
      </c>
      <c r="K39" s="81">
        <f>'animales-put your mort. here'!N33</f>
        <v>0</v>
      </c>
      <c r="L39" s="82"/>
      <c r="M39" s="78" t="e">
        <f>C39/L39</f>
        <v>#DIV/0!</v>
      </c>
      <c r="N39" s="83"/>
      <c r="O39" s="83"/>
      <c r="P39" s="83"/>
      <c r="Q39" s="83"/>
      <c r="R39" s="83"/>
      <c r="S39" s="83"/>
    </row>
    <row r="40" spans="1:19" s="61" customFormat="1" ht="13.5">
      <c r="A40" s="74">
        <v>40938</v>
      </c>
      <c r="B40" s="74" t="s">
        <v>36</v>
      </c>
      <c r="C40" s="75"/>
      <c r="D40" s="76"/>
      <c r="E40" s="75"/>
      <c r="F40" s="77"/>
      <c r="G40" s="78">
        <f>'animales-put your mort. here'!I34</f>
        <v>0</v>
      </c>
      <c r="H40" s="78">
        <f>C40+E40-F40</f>
        <v>0</v>
      </c>
      <c r="I40" s="79">
        <f>H40*$B$2</f>
        <v>0</v>
      </c>
      <c r="J40" s="80">
        <f>I40/$H$5</f>
        <v>0</v>
      </c>
      <c r="K40" s="81">
        <f>'animales-put your mort. here'!N34</f>
        <v>0</v>
      </c>
      <c r="L40" s="82"/>
      <c r="M40" s="78" t="e">
        <f>C40/L40</f>
        <v>#DIV/0!</v>
      </c>
      <c r="N40" s="83"/>
      <c r="O40" s="83"/>
      <c r="P40" s="83"/>
      <c r="Q40" s="83"/>
      <c r="R40" s="83"/>
      <c r="S40" s="83"/>
    </row>
    <row r="41" spans="1:19" s="61" customFormat="1" ht="13.5">
      <c r="A41" s="74">
        <v>40939</v>
      </c>
      <c r="B41" s="74" t="s">
        <v>37</v>
      </c>
      <c r="C41" s="75"/>
      <c r="D41" s="76"/>
      <c r="E41" s="75"/>
      <c r="F41" s="77"/>
      <c r="G41" s="78">
        <f>'animales-put your mort. here'!I35</f>
        <v>0</v>
      </c>
      <c r="H41" s="78">
        <f>C41+E41-F41</f>
        <v>0</v>
      </c>
      <c r="I41" s="79">
        <f>H41*$B$2</f>
        <v>0</v>
      </c>
      <c r="J41" s="80">
        <f>I41/$H$5</f>
        <v>0</v>
      </c>
      <c r="K41" s="81">
        <f>'animales-put your mort. here'!N35</f>
        <v>0</v>
      </c>
      <c r="L41" s="82"/>
      <c r="M41" s="78" t="e">
        <f>C41/L41</f>
        <v>#DIV/0!</v>
      </c>
      <c r="N41" s="83"/>
      <c r="O41" s="83"/>
      <c r="P41" s="83"/>
      <c r="Q41" s="83"/>
      <c r="R41" s="83"/>
      <c r="S41" s="83"/>
    </row>
    <row r="42" spans="1:19" s="61" customFormat="1" ht="16.5">
      <c r="A42" s="89" t="s">
        <v>42</v>
      </c>
      <c r="B42" s="89"/>
      <c r="C42" s="90">
        <f>SUM(C11:C41)</f>
        <v>0</v>
      </c>
      <c r="D42" s="90">
        <f>SUM(D11:D41)</f>
        <v>0</v>
      </c>
      <c r="E42" s="90">
        <f>SUM(E11:E41)</f>
        <v>0</v>
      </c>
      <c r="F42" s="91">
        <f>SUM(F11:F41)</f>
        <v>0</v>
      </c>
      <c r="G42" s="90">
        <f>SUM(G11:G41)</f>
        <v>0</v>
      </c>
      <c r="H42" s="90">
        <f>SUM(H11:H41)</f>
        <v>0</v>
      </c>
      <c r="I42" s="90"/>
      <c r="J42" s="90"/>
      <c r="K42" s="90">
        <f>SUM(K11:K41)</f>
        <v>0</v>
      </c>
      <c r="L42" s="92">
        <f>SUM(L11:L41)</f>
        <v>0</v>
      </c>
      <c r="M42" s="93" t="e">
        <f>C43/L42</f>
        <v>#DIV/0!</v>
      </c>
      <c r="N42" s="93">
        <f>SUM(N11:N41)</f>
        <v>0</v>
      </c>
      <c r="O42" s="93">
        <f>SUM(O11:O41)</f>
        <v>0</v>
      </c>
      <c r="P42" s="93">
        <f>SUM(P11:P41)</f>
        <v>0</v>
      </c>
      <c r="Q42" s="93">
        <f>SUM(Q11:Q41)</f>
        <v>0</v>
      </c>
      <c r="R42" s="93">
        <f>SUM(R11:R41)</f>
        <v>0</v>
      </c>
      <c r="S42" s="93">
        <f>SUM(S11:S41)</f>
        <v>0</v>
      </c>
    </row>
    <row r="43" spans="1:19" s="61" customFormat="1" ht="13.5">
      <c r="A43" s="94"/>
      <c r="B43" s="94"/>
      <c r="C43" s="95"/>
      <c r="D43" s="95"/>
      <c r="E43" s="95"/>
      <c r="F43" s="96"/>
      <c r="G43" s="97"/>
      <c r="H43" s="97"/>
      <c r="I43" s="73"/>
      <c r="J43" s="73"/>
      <c r="K43" s="95"/>
      <c r="L43" s="97">
        <f>L42/B2</f>
        <v>0</v>
      </c>
      <c r="M43" s="98"/>
      <c r="N43" s="73"/>
      <c r="O43" s="73"/>
      <c r="P43" s="99">
        <f>P42+Q42</f>
        <v>0</v>
      </c>
      <c r="Q43" s="73"/>
      <c r="R43" s="73"/>
      <c r="S43" s="73"/>
    </row>
  </sheetData>
  <sheetProtection selectLockedCells="1" selectUnlockedCells="1"/>
  <mergeCells count="4">
    <mergeCell ref="G4:K4"/>
    <mergeCell ref="G5:G6"/>
    <mergeCell ref="H5:H6"/>
    <mergeCell ref="H7:K7"/>
  </mergeCells>
  <conditionalFormatting sqref="B5:E8">
    <cfRule type="cellIs" priority="1" dxfId="0" operator="lessThan" stopIfTrue="1">
      <formula>0</formula>
    </cfRule>
  </conditionalFormatting>
  <conditionalFormatting sqref="C9">
    <cfRule type="cellIs" priority="2" dxfId="1" operator="lessThan" stopIfTrue="1">
      <formula>0</formula>
    </cfRule>
  </conditionalFormatting>
  <conditionalFormatting sqref="J5:J6">
    <cfRule type="cellIs" priority="3" dxfId="2" operator="lessThan" stopIfTrue="1">
      <formula>0.9</formula>
    </cfRule>
    <cfRule type="cellIs" priority="4" dxfId="3" operator="between" stopIfTrue="1">
      <formula>0.9</formula>
      <formula>1</formula>
    </cfRule>
    <cfRule type="cellIs" priority="5" dxfId="1" operator="lessThan" stopIfTrue="1">
      <formula>0.9</formula>
    </cfRule>
  </conditionalFormatting>
  <conditionalFormatting sqref="N8:S8">
    <cfRule type="cellIs" priority="6" dxfId="1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zoomScale="75" zoomScaleNormal="75" workbookViewId="0" topLeftCell="A1">
      <pane ySplit="5" topLeftCell="A6" activePane="bottomLeft" state="frozen"/>
      <selection pane="topLeft" activeCell="A1" sqref="A1"/>
      <selection pane="bottomLeft" activeCell="R13" sqref="R13"/>
    </sheetView>
  </sheetViews>
  <sheetFormatPr defaultColWidth="11.421875" defaultRowHeight="12.75"/>
  <cols>
    <col min="1" max="1" width="15.7109375" style="100" customWidth="1"/>
    <col min="2" max="2" width="11.421875" style="101" customWidth="1"/>
    <col min="3" max="4" width="11.28125" style="101" customWidth="1"/>
    <col min="5" max="5" width="13.421875" style="101" customWidth="1"/>
    <col min="6" max="6" width="11.28125" style="101" customWidth="1"/>
    <col min="7" max="7" width="13.00390625" style="101" customWidth="1"/>
    <col min="8" max="8" width="13.421875" style="101" customWidth="1"/>
    <col min="9" max="9" width="17.28125" style="101" customWidth="1"/>
    <col min="10" max="10" width="17.00390625" style="101" customWidth="1"/>
    <col min="11" max="11" width="10.140625" style="101" customWidth="1"/>
    <col min="12" max="12" width="10.8515625" style="101" customWidth="1"/>
    <col min="13" max="13" width="11.8515625" style="102" customWidth="1"/>
    <col min="14" max="14" width="15.00390625" style="102" customWidth="1"/>
    <col min="15" max="15" width="20.140625" style="103" customWidth="1"/>
    <col min="16" max="16" width="16.28125" style="101" customWidth="1"/>
    <col min="17" max="17" width="11.57421875" style="101" customWidth="1"/>
    <col min="18" max="18" width="14.7109375" style="101" customWidth="1"/>
    <col min="19" max="19" width="134.28125" style="104" customWidth="1"/>
    <col min="20" max="20" width="11.140625" style="101" customWidth="1"/>
    <col min="21" max="21" width="14.421875" style="101" customWidth="1"/>
    <col min="22" max="16384" width="11.140625" style="101" customWidth="1"/>
  </cols>
  <sheetData>
    <row r="1" spans="1:19" ht="18.75" customHeight="1">
      <c r="A1" s="105" t="s">
        <v>43</v>
      </c>
      <c r="B1" s="106" t="s">
        <v>44</v>
      </c>
      <c r="C1" s="106"/>
      <c r="D1" s="106"/>
      <c r="E1" s="106"/>
      <c r="F1" s="106"/>
      <c r="G1" s="106"/>
      <c r="H1" s="106"/>
      <c r="I1" s="106"/>
      <c r="J1" s="107" t="e">
        <f>IF(O1&lt;=0.05,"Very Good Mortality! Bravo!",IF(AND(0.05&lt;O1,O1&lt;=0.07),"Take care! You are loosing bonuses!",IF(AND(0.07&lt;O1,O1&lt;0.1),"Take precautions, you are losing money!",IF(O1&gt;0.1,"Mortality is exceeded! Are you feeding the animals?"))))</f>
        <v>#DIV/0!</v>
      </c>
      <c r="K1" s="107"/>
      <c r="L1" s="107"/>
      <c r="M1" s="107"/>
      <c r="N1" s="107"/>
      <c r="O1" s="108">
        <f>SUM(J36:L36)/SUM(B36:F36)</f>
        <v>0</v>
      </c>
      <c r="P1" s="108"/>
      <c r="Q1" s="108"/>
      <c r="R1" s="109">
        <f>M36/SUM(G36:H36)</f>
        <v>0</v>
      </c>
      <c r="S1" s="110"/>
    </row>
    <row r="2" spans="1:19" ht="16.5">
      <c r="A2" s="105"/>
      <c r="B2" s="106"/>
      <c r="C2" s="106"/>
      <c r="D2" s="106"/>
      <c r="E2" s="106"/>
      <c r="F2" s="106"/>
      <c r="G2" s="106"/>
      <c r="H2" s="106"/>
      <c r="I2" s="106"/>
      <c r="J2" s="107"/>
      <c r="K2" s="107"/>
      <c r="L2" s="107"/>
      <c r="M2" s="107"/>
      <c r="N2" s="107"/>
      <c r="O2" s="108"/>
      <c r="P2" s="108"/>
      <c r="Q2" s="108"/>
      <c r="R2" s="109"/>
      <c r="S2" s="111"/>
    </row>
    <row r="3" spans="1:19" s="115" customFormat="1" ht="16.5" customHeight="1">
      <c r="A3" s="105"/>
      <c r="B3" s="106"/>
      <c r="C3" s="106"/>
      <c r="D3" s="106"/>
      <c r="E3" s="106"/>
      <c r="F3" s="106"/>
      <c r="G3" s="106"/>
      <c r="H3" s="106"/>
      <c r="I3" s="106"/>
      <c r="J3" s="112" t="s">
        <v>29</v>
      </c>
      <c r="K3" s="112"/>
      <c r="L3" s="112"/>
      <c r="M3" s="112"/>
      <c r="N3" s="112"/>
      <c r="O3" s="113" t="s">
        <v>45</v>
      </c>
      <c r="P3" s="113"/>
      <c r="Q3" s="113"/>
      <c r="R3" s="113"/>
      <c r="S3" s="114" t="s">
        <v>46</v>
      </c>
    </row>
    <row r="4" spans="1:19" s="121" customFormat="1" ht="30.75">
      <c r="A4" s="105"/>
      <c r="B4" s="116" t="s">
        <v>47</v>
      </c>
      <c r="C4" s="116" t="s">
        <v>48</v>
      </c>
      <c r="D4" s="116" t="s">
        <v>49</v>
      </c>
      <c r="E4" s="116" t="s">
        <v>50</v>
      </c>
      <c r="F4" s="116" t="s">
        <v>51</v>
      </c>
      <c r="G4" s="116" t="s">
        <v>52</v>
      </c>
      <c r="H4" s="116" t="s">
        <v>53</v>
      </c>
      <c r="I4" s="116" t="s">
        <v>54</v>
      </c>
      <c r="J4" s="117" t="s">
        <v>55</v>
      </c>
      <c r="K4" s="117" t="s">
        <v>56</v>
      </c>
      <c r="L4" s="117" t="s">
        <v>51</v>
      </c>
      <c r="M4" s="117" t="s">
        <v>57</v>
      </c>
      <c r="N4" s="118" t="s">
        <v>42</v>
      </c>
      <c r="O4" s="119" t="s">
        <v>58</v>
      </c>
      <c r="P4" s="120" t="s">
        <v>59</v>
      </c>
      <c r="Q4" s="120" t="s">
        <v>51</v>
      </c>
      <c r="R4" s="120" t="s">
        <v>60</v>
      </c>
      <c r="S4" s="114"/>
    </row>
    <row r="5" spans="1:19" ht="15">
      <c r="A5" s="122" t="s">
        <v>61</v>
      </c>
      <c r="B5" s="123"/>
      <c r="C5" s="123"/>
      <c r="D5" s="124"/>
      <c r="E5" s="123"/>
      <c r="F5" s="123"/>
      <c r="G5" s="123"/>
      <c r="H5" s="123"/>
      <c r="I5" s="125">
        <f>SUM(B5:H5)</f>
        <v>0</v>
      </c>
      <c r="J5" s="126"/>
      <c r="K5" s="126"/>
      <c r="L5" s="126"/>
      <c r="M5" s="127"/>
      <c r="N5" s="128">
        <f>SUM(J5:L5)</f>
        <v>0</v>
      </c>
      <c r="O5" s="129" t="e">
        <f>J5/(B5+C5)</f>
        <v>#DIV/0!</v>
      </c>
      <c r="P5" s="129" t="e">
        <f>K5/(D5+E5)</f>
        <v>#DIV/0!</v>
      </c>
      <c r="Q5" s="129" t="e">
        <f>L5/F5</f>
        <v>#DIV/0!</v>
      </c>
      <c r="R5" s="130" t="e">
        <f>M5/(G5+H5)</f>
        <v>#DIV/0!</v>
      </c>
      <c r="S5" s="131"/>
    </row>
    <row r="6" spans="1:19" ht="15">
      <c r="A6" s="122">
        <f>products!A12</f>
        <v>40910</v>
      </c>
      <c r="B6" s="124"/>
      <c r="C6" s="124"/>
      <c r="D6" s="124"/>
      <c r="E6" s="124"/>
      <c r="F6" s="124"/>
      <c r="G6" s="124"/>
      <c r="H6" s="124"/>
      <c r="I6" s="125">
        <f>SUM(B6:H6)</f>
        <v>0</v>
      </c>
      <c r="J6" s="126"/>
      <c r="K6" s="126"/>
      <c r="L6" s="126"/>
      <c r="M6" s="127"/>
      <c r="N6" s="128">
        <f>SUM(J6:L6)</f>
        <v>0</v>
      </c>
      <c r="O6" s="129" t="e">
        <f>J6/(B6+C6)</f>
        <v>#DIV/0!</v>
      </c>
      <c r="P6" s="129" t="e">
        <f>K6/(D6+E6)</f>
        <v>#DIV/0!</v>
      </c>
      <c r="Q6" s="129" t="e">
        <f>L6/F6</f>
        <v>#DIV/0!</v>
      </c>
      <c r="R6" s="130" t="e">
        <f>M6/(G6+H6)</f>
        <v>#DIV/0!</v>
      </c>
      <c r="S6" s="132"/>
    </row>
    <row r="7" spans="1:19" ht="15">
      <c r="A7" s="122">
        <f>products!A13</f>
        <v>40911</v>
      </c>
      <c r="B7" s="124"/>
      <c r="C7" s="124"/>
      <c r="D7" s="124"/>
      <c r="E7" s="124"/>
      <c r="F7" s="124"/>
      <c r="G7" s="124"/>
      <c r="H7" s="124"/>
      <c r="I7" s="125">
        <f>SUM(B7:H7)</f>
        <v>0</v>
      </c>
      <c r="J7" s="126"/>
      <c r="K7" s="126"/>
      <c r="L7" s="126"/>
      <c r="M7" s="127"/>
      <c r="N7" s="128">
        <f>SUM(J7:L7)</f>
        <v>0</v>
      </c>
      <c r="O7" s="129" t="e">
        <f>J7/(B7+C7)</f>
        <v>#DIV/0!</v>
      </c>
      <c r="P7" s="129" t="e">
        <f>K7/(D7+E7)</f>
        <v>#DIV/0!</v>
      </c>
      <c r="Q7" s="129" t="e">
        <f>L7/F7</f>
        <v>#DIV/0!</v>
      </c>
      <c r="R7" s="130" t="e">
        <f>M7/(G7+H7)</f>
        <v>#DIV/0!</v>
      </c>
      <c r="S7" s="132"/>
    </row>
    <row r="8" spans="1:23" ht="15">
      <c r="A8" s="122">
        <f>products!A14</f>
        <v>40912</v>
      </c>
      <c r="B8" s="124"/>
      <c r="C8" s="124"/>
      <c r="D8" s="124"/>
      <c r="E8" s="124"/>
      <c r="F8" s="124"/>
      <c r="G8" s="124"/>
      <c r="H8" s="124"/>
      <c r="I8" s="125">
        <f>SUM(B8:H8)</f>
        <v>0</v>
      </c>
      <c r="J8" s="126"/>
      <c r="K8" s="126"/>
      <c r="L8" s="126"/>
      <c r="M8" s="127"/>
      <c r="N8" s="128">
        <f>SUM(J8:L8)</f>
        <v>0</v>
      </c>
      <c r="O8" s="129" t="e">
        <f>J8/(B8+C8)</f>
        <v>#DIV/0!</v>
      </c>
      <c r="P8" s="129" t="e">
        <f>K8/(D8+E8)</f>
        <v>#DIV/0!</v>
      </c>
      <c r="Q8" s="129" t="e">
        <f>L8/F8</f>
        <v>#DIV/0!</v>
      </c>
      <c r="R8" s="130" t="e">
        <f>M8/(G8+H8)</f>
        <v>#DIV/0!</v>
      </c>
      <c r="S8" s="133"/>
      <c r="W8" s="101" t="s">
        <v>62</v>
      </c>
    </row>
    <row r="9" spans="1:19" ht="15">
      <c r="A9" s="122">
        <f>products!A15</f>
        <v>40913</v>
      </c>
      <c r="B9" s="124"/>
      <c r="C9" s="124"/>
      <c r="D9" s="124"/>
      <c r="E9" s="124"/>
      <c r="F9" s="124"/>
      <c r="G9" s="124"/>
      <c r="H9" s="124"/>
      <c r="I9" s="125">
        <f>SUM(B9:H9)</f>
        <v>0</v>
      </c>
      <c r="J9" s="126"/>
      <c r="K9" s="126"/>
      <c r="L9" s="126"/>
      <c r="M9" s="127"/>
      <c r="N9" s="128">
        <f>SUM(J9:L9)</f>
        <v>0</v>
      </c>
      <c r="O9" s="129" t="e">
        <f>J9/(B9+C9)</f>
        <v>#DIV/0!</v>
      </c>
      <c r="P9" s="129" t="e">
        <f>K9/(D9+E9)</f>
        <v>#DIV/0!</v>
      </c>
      <c r="Q9" s="129" t="e">
        <f>L9/F9</f>
        <v>#DIV/0!</v>
      </c>
      <c r="R9" s="130" t="e">
        <f>M9/(G9+H9)</f>
        <v>#DIV/0!</v>
      </c>
      <c r="S9" s="132"/>
    </row>
    <row r="10" spans="1:19" ht="15">
      <c r="A10" s="122">
        <f>products!A16</f>
        <v>40914</v>
      </c>
      <c r="B10" s="124"/>
      <c r="C10" s="124"/>
      <c r="D10" s="124"/>
      <c r="E10" s="124"/>
      <c r="F10" s="124"/>
      <c r="G10" s="124"/>
      <c r="H10" s="124"/>
      <c r="I10" s="125">
        <f>SUM(B10:H10)</f>
        <v>0</v>
      </c>
      <c r="J10" s="126"/>
      <c r="K10" s="126"/>
      <c r="L10" s="126"/>
      <c r="M10" s="127"/>
      <c r="N10" s="128">
        <f>SUM(J10:L10)</f>
        <v>0</v>
      </c>
      <c r="O10" s="129" t="e">
        <f>J10/(B10+C10)</f>
        <v>#DIV/0!</v>
      </c>
      <c r="P10" s="129" t="e">
        <f>K10/(D10+E10)</f>
        <v>#DIV/0!</v>
      </c>
      <c r="Q10" s="129" t="e">
        <f>L10/F10</f>
        <v>#DIV/0!</v>
      </c>
      <c r="R10" s="130" t="e">
        <f>M10/(G10+H10)</f>
        <v>#DIV/0!</v>
      </c>
      <c r="S10" s="132"/>
    </row>
    <row r="11" spans="1:19" ht="15">
      <c r="A11" s="122">
        <f>products!A17</f>
        <v>40915</v>
      </c>
      <c r="B11" s="124"/>
      <c r="C11" s="124"/>
      <c r="D11" s="124"/>
      <c r="E11" s="124"/>
      <c r="F11" s="124"/>
      <c r="G11" s="124"/>
      <c r="H11" s="124"/>
      <c r="I11" s="125">
        <f>SUM(B11:H11)</f>
        <v>0</v>
      </c>
      <c r="J11" s="126"/>
      <c r="K11" s="126"/>
      <c r="L11" s="126"/>
      <c r="M11" s="127"/>
      <c r="N11" s="128">
        <f>SUM(J11:L11)</f>
        <v>0</v>
      </c>
      <c r="O11" s="129" t="e">
        <f>J11/(B11+C11)</f>
        <v>#DIV/0!</v>
      </c>
      <c r="P11" s="129" t="e">
        <f>K11/(D11+E11)</f>
        <v>#DIV/0!</v>
      </c>
      <c r="Q11" s="129" t="e">
        <f>L11/F11</f>
        <v>#DIV/0!</v>
      </c>
      <c r="R11" s="130" t="e">
        <f>M11/(G11+H11)</f>
        <v>#DIV/0!</v>
      </c>
      <c r="S11" s="132"/>
    </row>
    <row r="12" spans="1:19" ht="15">
      <c r="A12" s="122">
        <f>products!A18</f>
        <v>40916</v>
      </c>
      <c r="B12" s="124"/>
      <c r="C12" s="124"/>
      <c r="D12" s="124"/>
      <c r="E12" s="124"/>
      <c r="F12" s="124"/>
      <c r="G12" s="124"/>
      <c r="H12" s="124"/>
      <c r="I12" s="125">
        <f>SUM(B12:H12)</f>
        <v>0</v>
      </c>
      <c r="J12" s="126"/>
      <c r="K12" s="126"/>
      <c r="L12" s="126"/>
      <c r="M12" s="127"/>
      <c r="N12" s="128">
        <f>SUM(J12:L12)</f>
        <v>0</v>
      </c>
      <c r="O12" s="129" t="e">
        <f>J12/(B12+C12)</f>
        <v>#DIV/0!</v>
      </c>
      <c r="P12" s="129" t="e">
        <f>K12/(D12+E12)</f>
        <v>#DIV/0!</v>
      </c>
      <c r="Q12" s="129" t="e">
        <f>L12/F12</f>
        <v>#DIV/0!</v>
      </c>
      <c r="R12" s="130" t="e">
        <f>M12/(G12+H12)</f>
        <v>#DIV/0!</v>
      </c>
      <c r="S12" s="132"/>
    </row>
    <row r="13" spans="1:19" ht="15">
      <c r="A13" s="122">
        <f>products!A19</f>
        <v>40917</v>
      </c>
      <c r="B13" s="124"/>
      <c r="C13" s="124"/>
      <c r="D13" s="124"/>
      <c r="E13" s="124"/>
      <c r="F13" s="124"/>
      <c r="G13" s="124"/>
      <c r="H13" s="124"/>
      <c r="I13" s="125">
        <f>SUM(B13:H13)</f>
        <v>0</v>
      </c>
      <c r="J13" s="126"/>
      <c r="K13" s="126"/>
      <c r="L13" s="126"/>
      <c r="M13" s="127"/>
      <c r="N13" s="128">
        <f>SUM(J13:L13)</f>
        <v>0</v>
      </c>
      <c r="O13" s="129" t="e">
        <f>J13/(B13+C13)</f>
        <v>#DIV/0!</v>
      </c>
      <c r="P13" s="129" t="e">
        <f>K13/(D13+E13)</f>
        <v>#DIV/0!</v>
      </c>
      <c r="Q13" s="129" t="e">
        <f>L13/F13</f>
        <v>#DIV/0!</v>
      </c>
      <c r="R13" s="130" t="e">
        <f>M13/(G13+H13)</f>
        <v>#DIV/0!</v>
      </c>
      <c r="S13" s="132"/>
    </row>
    <row r="14" spans="1:19" ht="15">
      <c r="A14" s="122">
        <f>products!A20</f>
        <v>40918</v>
      </c>
      <c r="B14" s="124"/>
      <c r="C14" s="124"/>
      <c r="D14" s="124"/>
      <c r="E14" s="124"/>
      <c r="F14" s="124"/>
      <c r="G14" s="124"/>
      <c r="H14" s="124"/>
      <c r="I14" s="125">
        <f>SUM(B14:H14)</f>
        <v>0</v>
      </c>
      <c r="J14" s="126"/>
      <c r="K14" s="126"/>
      <c r="L14" s="126"/>
      <c r="M14" s="127"/>
      <c r="N14" s="128">
        <f>SUM(J14:L14)</f>
        <v>0</v>
      </c>
      <c r="O14" s="129" t="e">
        <f>J14/(B14+C14)</f>
        <v>#DIV/0!</v>
      </c>
      <c r="P14" s="129" t="e">
        <f>K14/(D14+E14)</f>
        <v>#DIV/0!</v>
      </c>
      <c r="Q14" s="129" t="e">
        <f>L14/F14</f>
        <v>#DIV/0!</v>
      </c>
      <c r="R14" s="130" t="e">
        <f>M14/(G14+H14)</f>
        <v>#DIV/0!</v>
      </c>
      <c r="S14" s="132"/>
    </row>
    <row r="15" spans="1:19" ht="15">
      <c r="A15" s="122">
        <v>40888</v>
      </c>
      <c r="B15" s="124"/>
      <c r="C15" s="124"/>
      <c r="D15" s="124"/>
      <c r="E15" s="124"/>
      <c r="F15" s="124"/>
      <c r="G15" s="124"/>
      <c r="H15" s="124"/>
      <c r="I15" s="125">
        <f>SUM(B15:H15)</f>
        <v>0</v>
      </c>
      <c r="J15" s="126"/>
      <c r="K15" s="126"/>
      <c r="L15" s="126"/>
      <c r="M15" s="127"/>
      <c r="N15" s="128">
        <f>SUM(J15:L15)</f>
        <v>0</v>
      </c>
      <c r="O15" s="129" t="e">
        <f>J15/(B15+C15)</f>
        <v>#DIV/0!</v>
      </c>
      <c r="P15" s="129" t="e">
        <f>K15/(D15+E15)</f>
        <v>#DIV/0!</v>
      </c>
      <c r="Q15" s="129" t="e">
        <f>L15/F15</f>
        <v>#DIV/0!</v>
      </c>
      <c r="R15" s="130" t="e">
        <f>M15/(G15+H15)</f>
        <v>#DIV/0!</v>
      </c>
      <c r="S15" s="132"/>
    </row>
    <row r="16" spans="1:19" ht="15">
      <c r="A16" s="122">
        <f>products!A22</f>
        <v>40920</v>
      </c>
      <c r="B16" s="124"/>
      <c r="C16" s="124"/>
      <c r="D16" s="124"/>
      <c r="E16" s="124"/>
      <c r="F16" s="124"/>
      <c r="G16" s="124"/>
      <c r="H16" s="124"/>
      <c r="I16" s="125">
        <f>SUM(B16:H16)</f>
        <v>0</v>
      </c>
      <c r="J16" s="126"/>
      <c r="K16" s="126"/>
      <c r="L16" s="126"/>
      <c r="M16" s="127"/>
      <c r="N16" s="128">
        <f>SUM(J16:L16)</f>
        <v>0</v>
      </c>
      <c r="O16" s="129" t="e">
        <f>J16/(B16+C16)</f>
        <v>#DIV/0!</v>
      </c>
      <c r="P16" s="129" t="e">
        <f>K16/(D16+E16)</f>
        <v>#DIV/0!</v>
      </c>
      <c r="Q16" s="129" t="e">
        <f>L16/F16</f>
        <v>#DIV/0!</v>
      </c>
      <c r="R16" s="130" t="e">
        <f>M16/(G16+H16)</f>
        <v>#DIV/0!</v>
      </c>
      <c r="S16" s="133"/>
    </row>
    <row r="17" spans="1:19" ht="15">
      <c r="A17" s="122">
        <f>products!A23</f>
        <v>40921</v>
      </c>
      <c r="B17" s="124"/>
      <c r="C17" s="124"/>
      <c r="D17" s="124"/>
      <c r="E17" s="124"/>
      <c r="F17" s="124"/>
      <c r="G17" s="124"/>
      <c r="H17" s="124"/>
      <c r="I17" s="125">
        <f>SUM(B17:H17)</f>
        <v>0</v>
      </c>
      <c r="J17" s="126"/>
      <c r="K17" s="126"/>
      <c r="L17" s="126"/>
      <c r="M17" s="134"/>
      <c r="N17" s="128">
        <f>SUM(J17:L17)</f>
        <v>0</v>
      </c>
      <c r="O17" s="129" t="e">
        <f>J17/(B17+C17)</f>
        <v>#DIV/0!</v>
      </c>
      <c r="P17" s="129" t="e">
        <f>K17/(D17+E17)</f>
        <v>#DIV/0!</v>
      </c>
      <c r="Q17" s="129" t="e">
        <f>L17/F17</f>
        <v>#DIV/0!</v>
      </c>
      <c r="R17" s="130" t="e">
        <f>M17/(G17+H17)</f>
        <v>#DIV/0!</v>
      </c>
      <c r="S17" s="132"/>
    </row>
    <row r="18" spans="1:19" ht="15">
      <c r="A18" s="122">
        <f>products!A24</f>
        <v>40922</v>
      </c>
      <c r="B18" s="124"/>
      <c r="C18" s="124"/>
      <c r="D18" s="124"/>
      <c r="E18" s="124"/>
      <c r="F18" s="124"/>
      <c r="G18" s="124"/>
      <c r="H18" s="124"/>
      <c r="I18" s="125">
        <f>SUM(B18:H18)</f>
        <v>0</v>
      </c>
      <c r="J18" s="126"/>
      <c r="K18" s="126"/>
      <c r="L18" s="126"/>
      <c r="M18" s="134"/>
      <c r="N18" s="128">
        <f>SUM(J18:L18)</f>
        <v>0</v>
      </c>
      <c r="O18" s="129" t="e">
        <f>J18/(B18+C18)</f>
        <v>#DIV/0!</v>
      </c>
      <c r="P18" s="129" t="e">
        <f>K18/(D18+E18)</f>
        <v>#DIV/0!</v>
      </c>
      <c r="Q18" s="129" t="e">
        <f>L18/F18</f>
        <v>#DIV/0!</v>
      </c>
      <c r="R18" s="130" t="e">
        <f>M18/(G18+H18)</f>
        <v>#DIV/0!</v>
      </c>
      <c r="S18" s="132"/>
    </row>
    <row r="19" spans="1:22" ht="15">
      <c r="A19" s="122">
        <f>products!A25</f>
        <v>40923</v>
      </c>
      <c r="B19" s="124"/>
      <c r="C19" s="124"/>
      <c r="D19" s="124"/>
      <c r="E19" s="124"/>
      <c r="F19" s="124"/>
      <c r="G19" s="124"/>
      <c r="H19" s="124"/>
      <c r="I19" s="125">
        <f>SUM(B19:H19)</f>
        <v>0</v>
      </c>
      <c r="J19" s="126"/>
      <c r="K19" s="126"/>
      <c r="L19" s="126"/>
      <c r="M19" s="134"/>
      <c r="N19" s="128">
        <f>SUM(J19:L19)</f>
        <v>0</v>
      </c>
      <c r="O19" s="129" t="e">
        <f>J19/(B19+C19)</f>
        <v>#DIV/0!</v>
      </c>
      <c r="P19" s="129" t="e">
        <f>K19/(D19+E19)</f>
        <v>#DIV/0!</v>
      </c>
      <c r="Q19" s="129" t="e">
        <f>L19/F19</f>
        <v>#DIV/0!</v>
      </c>
      <c r="R19" s="130" t="e">
        <f>M19/(G19+H19)</f>
        <v>#DIV/0!</v>
      </c>
      <c r="S19" s="132"/>
      <c r="V19" s="101">
        <v>1</v>
      </c>
    </row>
    <row r="20" spans="1:19" ht="15">
      <c r="A20" s="122">
        <f>products!A26</f>
        <v>40924</v>
      </c>
      <c r="B20" s="124"/>
      <c r="C20" s="124"/>
      <c r="D20" s="124"/>
      <c r="E20" s="124"/>
      <c r="F20" s="124"/>
      <c r="G20" s="124"/>
      <c r="H20" s="124"/>
      <c r="I20" s="125">
        <f>SUM(B20:H20)</f>
        <v>0</v>
      </c>
      <c r="J20" s="126"/>
      <c r="K20" s="126"/>
      <c r="L20" s="126"/>
      <c r="M20" s="134"/>
      <c r="N20" s="128">
        <f>SUM(J20:L20)</f>
        <v>0</v>
      </c>
      <c r="O20" s="129" t="e">
        <f>J20/(B20+C20)</f>
        <v>#DIV/0!</v>
      </c>
      <c r="P20" s="129" t="e">
        <f>K20/(D20+E20)</f>
        <v>#DIV/0!</v>
      </c>
      <c r="Q20" s="129" t="e">
        <f>L20/F20</f>
        <v>#DIV/0!</v>
      </c>
      <c r="R20" s="130" t="e">
        <f>M20/(G20+H20)</f>
        <v>#DIV/0!</v>
      </c>
      <c r="S20" s="132"/>
    </row>
    <row r="21" spans="1:19" ht="15">
      <c r="A21" s="122">
        <f>products!A27</f>
        <v>40925</v>
      </c>
      <c r="B21" s="124"/>
      <c r="C21" s="124"/>
      <c r="D21" s="124"/>
      <c r="E21" s="124"/>
      <c r="F21" s="124"/>
      <c r="G21" s="124"/>
      <c r="H21" s="124"/>
      <c r="I21" s="125">
        <f>SUM(B21:H21)</f>
        <v>0</v>
      </c>
      <c r="J21" s="126"/>
      <c r="K21" s="135"/>
      <c r="L21" s="126"/>
      <c r="M21" s="134"/>
      <c r="N21" s="128">
        <f>SUM(J21:L21)</f>
        <v>0</v>
      </c>
      <c r="O21" s="129" t="e">
        <f>J21/(B21+C21)</f>
        <v>#DIV/0!</v>
      </c>
      <c r="P21" s="129" t="e">
        <f>K21/(D21+E21)</f>
        <v>#DIV/0!</v>
      </c>
      <c r="Q21" s="129" t="e">
        <f>L21/F21</f>
        <v>#DIV/0!</v>
      </c>
      <c r="R21" s="130" t="e">
        <f>M21/(G21+H21)</f>
        <v>#DIV/0!</v>
      </c>
      <c r="S21" s="132"/>
    </row>
    <row r="22" spans="1:19" ht="15">
      <c r="A22" s="122">
        <f>products!A28</f>
        <v>40926</v>
      </c>
      <c r="B22" s="124"/>
      <c r="C22" s="124"/>
      <c r="D22" s="124"/>
      <c r="E22" s="124"/>
      <c r="F22" s="124"/>
      <c r="G22" s="124"/>
      <c r="H22" s="124"/>
      <c r="I22" s="125">
        <f>SUM(B22:H22)</f>
        <v>0</v>
      </c>
      <c r="J22" s="126"/>
      <c r="K22" s="126"/>
      <c r="L22" s="126"/>
      <c r="M22" s="134"/>
      <c r="N22" s="128">
        <f>SUM(J22:L22)</f>
        <v>0</v>
      </c>
      <c r="O22" s="129" t="e">
        <f>J22/(B22+C22)</f>
        <v>#DIV/0!</v>
      </c>
      <c r="P22" s="129" t="e">
        <f>K22/(D22+E22)</f>
        <v>#DIV/0!</v>
      </c>
      <c r="Q22" s="129" t="e">
        <f>L22/F22</f>
        <v>#DIV/0!</v>
      </c>
      <c r="R22" s="130" t="e">
        <f>M22/(G22+H22)</f>
        <v>#DIV/0!</v>
      </c>
      <c r="S22" s="132"/>
    </row>
    <row r="23" spans="1:19" ht="15">
      <c r="A23" s="122">
        <f>products!A29</f>
        <v>40927</v>
      </c>
      <c r="B23" s="124"/>
      <c r="C23" s="124"/>
      <c r="D23" s="124"/>
      <c r="E23" s="124"/>
      <c r="F23" s="124"/>
      <c r="G23" s="124"/>
      <c r="H23" s="124"/>
      <c r="I23" s="125">
        <f>SUM(B23:H23)</f>
        <v>0</v>
      </c>
      <c r="J23" s="134"/>
      <c r="K23" s="134"/>
      <c r="L23" s="134"/>
      <c r="M23" s="134"/>
      <c r="N23" s="128">
        <f>SUM(J23:L23)</f>
        <v>0</v>
      </c>
      <c r="O23" s="129" t="e">
        <f>J23/(B23+C23)</f>
        <v>#DIV/0!</v>
      </c>
      <c r="P23" s="129" t="e">
        <f>K23/(D23+E23)</f>
        <v>#DIV/0!</v>
      </c>
      <c r="Q23" s="129" t="e">
        <f>L23/F23</f>
        <v>#DIV/0!</v>
      </c>
      <c r="R23" s="130" t="e">
        <f>M23/(G23+H23)</f>
        <v>#DIV/0!</v>
      </c>
      <c r="S23" s="132"/>
    </row>
    <row r="24" spans="1:19" ht="15">
      <c r="A24" s="122">
        <f>products!A30</f>
        <v>40928</v>
      </c>
      <c r="B24" s="136"/>
      <c r="C24" s="136"/>
      <c r="D24" s="136"/>
      <c r="E24" s="136"/>
      <c r="F24" s="136"/>
      <c r="G24" s="136"/>
      <c r="H24" s="136"/>
      <c r="I24" s="125">
        <f>SUM(B24:H24)</f>
        <v>0</v>
      </c>
      <c r="J24" s="134"/>
      <c r="K24" s="134"/>
      <c r="L24" s="134"/>
      <c r="M24" s="134"/>
      <c r="N24" s="128">
        <f>SUM(J24:L24)</f>
        <v>0</v>
      </c>
      <c r="O24" s="129" t="e">
        <f>J24/(B24+C24)</f>
        <v>#DIV/0!</v>
      </c>
      <c r="P24" s="129" t="e">
        <f>K24/(D24+E24)</f>
        <v>#DIV/0!</v>
      </c>
      <c r="Q24" s="129" t="e">
        <f>L24/F24</f>
        <v>#DIV/0!</v>
      </c>
      <c r="R24" s="130" t="e">
        <f>M24/(G24+H24)</f>
        <v>#DIV/0!</v>
      </c>
      <c r="S24" s="132"/>
    </row>
    <row r="25" spans="1:19" ht="15">
      <c r="A25" s="122">
        <v>40837</v>
      </c>
      <c r="B25" s="136"/>
      <c r="C25" s="136"/>
      <c r="D25" s="136"/>
      <c r="E25" s="136"/>
      <c r="F25" s="136"/>
      <c r="G25" s="136"/>
      <c r="H25" s="136"/>
      <c r="I25" s="125">
        <f>SUM(B25:H25)</f>
        <v>0</v>
      </c>
      <c r="J25" s="134"/>
      <c r="K25" s="134"/>
      <c r="L25" s="134"/>
      <c r="M25" s="134"/>
      <c r="N25" s="128">
        <f>SUM(J25:L25)</f>
        <v>0</v>
      </c>
      <c r="O25" s="129" t="e">
        <f>J25/(B25+C25)</f>
        <v>#DIV/0!</v>
      </c>
      <c r="P25" s="129" t="e">
        <f>K25/(D25+E25)</f>
        <v>#DIV/0!</v>
      </c>
      <c r="Q25" s="129" t="e">
        <f>L25/F25</f>
        <v>#DIV/0!</v>
      </c>
      <c r="R25" s="130" t="e">
        <f>M25/(G25+H25)</f>
        <v>#DIV/0!</v>
      </c>
      <c r="S25" s="132"/>
    </row>
    <row r="26" spans="1:19" ht="15">
      <c r="A26" s="122">
        <f>products!A32</f>
        <v>40930</v>
      </c>
      <c r="B26" s="136"/>
      <c r="C26" s="136"/>
      <c r="D26" s="136"/>
      <c r="E26" s="136"/>
      <c r="F26" s="136"/>
      <c r="G26" s="136"/>
      <c r="H26" s="136"/>
      <c r="I26" s="125">
        <f>SUM(B26:H26)</f>
        <v>0</v>
      </c>
      <c r="J26" s="134"/>
      <c r="K26" s="134"/>
      <c r="L26" s="134"/>
      <c r="M26" s="134"/>
      <c r="N26" s="128">
        <f>SUM(J26:L26)</f>
        <v>0</v>
      </c>
      <c r="O26" s="129" t="e">
        <f>J26/(B26+C26)</f>
        <v>#DIV/0!</v>
      </c>
      <c r="P26" s="129" t="e">
        <f>K26/(D26+E26)</f>
        <v>#DIV/0!</v>
      </c>
      <c r="Q26" s="129" t="e">
        <f>L26/F26</f>
        <v>#DIV/0!</v>
      </c>
      <c r="R26" s="130" t="e">
        <f>M26/(G26+H26)</f>
        <v>#DIV/0!</v>
      </c>
      <c r="S26" s="132"/>
    </row>
    <row r="27" spans="1:19" ht="15">
      <c r="A27" s="122">
        <f>products!A33</f>
        <v>40931</v>
      </c>
      <c r="B27" s="136"/>
      <c r="C27" s="136"/>
      <c r="D27" s="136"/>
      <c r="E27" s="136"/>
      <c r="F27" s="136"/>
      <c r="G27" s="136"/>
      <c r="H27" s="136"/>
      <c r="I27" s="125">
        <f>SUM(B27:H27)</f>
        <v>0</v>
      </c>
      <c r="J27" s="134"/>
      <c r="K27" s="134"/>
      <c r="L27" s="134"/>
      <c r="M27" s="134"/>
      <c r="N27" s="128">
        <f>SUM(J27:L27)</f>
        <v>0</v>
      </c>
      <c r="O27" s="129" t="e">
        <f>J27/(B27+C27)</f>
        <v>#DIV/0!</v>
      </c>
      <c r="P27" s="129" t="e">
        <f>K27/(D27+E27)</f>
        <v>#DIV/0!</v>
      </c>
      <c r="Q27" s="129" t="e">
        <f>L27/F27</f>
        <v>#DIV/0!</v>
      </c>
      <c r="R27" s="130" t="e">
        <f>M27/(G27+H27)</f>
        <v>#DIV/0!</v>
      </c>
      <c r="S27" s="132"/>
    </row>
    <row r="28" spans="1:19" ht="15">
      <c r="A28" s="122">
        <f>products!A34</f>
        <v>40932</v>
      </c>
      <c r="B28" s="136"/>
      <c r="C28" s="136"/>
      <c r="D28" s="136"/>
      <c r="E28" s="136"/>
      <c r="F28" s="136"/>
      <c r="G28" s="136"/>
      <c r="H28" s="136"/>
      <c r="I28" s="125">
        <f>SUM(B28:H28)</f>
        <v>0</v>
      </c>
      <c r="J28" s="134"/>
      <c r="K28" s="134"/>
      <c r="L28" s="134"/>
      <c r="M28" s="134"/>
      <c r="N28" s="128">
        <f>SUM(J28:L28)</f>
        <v>0</v>
      </c>
      <c r="O28" s="129" t="e">
        <f>J28/(B28+C28)</f>
        <v>#DIV/0!</v>
      </c>
      <c r="P28" s="129" t="e">
        <f>K28/(D28+E28)</f>
        <v>#DIV/0!</v>
      </c>
      <c r="Q28" s="129" t="e">
        <f>L28/F28</f>
        <v>#DIV/0!</v>
      </c>
      <c r="R28" s="130" t="e">
        <f>M28/(G28+H28)</f>
        <v>#DIV/0!</v>
      </c>
      <c r="S28" s="132"/>
    </row>
    <row r="29" spans="1:19" ht="15">
      <c r="A29" s="122">
        <f>products!A35</f>
        <v>40933</v>
      </c>
      <c r="B29" s="136"/>
      <c r="C29" s="136"/>
      <c r="D29" s="136"/>
      <c r="E29" s="136"/>
      <c r="F29" s="136"/>
      <c r="G29" s="136"/>
      <c r="H29" s="136"/>
      <c r="I29" s="125">
        <f>SUM(B29:H29)</f>
        <v>0</v>
      </c>
      <c r="J29" s="134"/>
      <c r="K29" s="134"/>
      <c r="L29" s="134"/>
      <c r="M29" s="134"/>
      <c r="N29" s="128">
        <f>SUM(J29:L29)</f>
        <v>0</v>
      </c>
      <c r="O29" s="129" t="e">
        <f>J29/(B29+C29)</f>
        <v>#DIV/0!</v>
      </c>
      <c r="P29" s="129" t="e">
        <f>K29/(D29+E29)</f>
        <v>#DIV/0!</v>
      </c>
      <c r="Q29" s="129" t="e">
        <f>L29/F29</f>
        <v>#DIV/0!</v>
      </c>
      <c r="R29" s="130" t="e">
        <f>M29/(G29+H29)</f>
        <v>#DIV/0!</v>
      </c>
      <c r="S29" s="132"/>
    </row>
    <row r="30" spans="1:19" ht="15">
      <c r="A30" s="122">
        <f>products!A36</f>
        <v>40934</v>
      </c>
      <c r="B30" s="136"/>
      <c r="C30" s="136"/>
      <c r="D30" s="136"/>
      <c r="E30" s="136"/>
      <c r="F30" s="136"/>
      <c r="G30" s="136"/>
      <c r="H30" s="136"/>
      <c r="I30" s="125">
        <f>SUM(B30:H30)</f>
        <v>0</v>
      </c>
      <c r="J30" s="134"/>
      <c r="K30" s="134"/>
      <c r="L30" s="134"/>
      <c r="M30" s="134"/>
      <c r="N30" s="128">
        <f>SUM(J30:L30)</f>
        <v>0</v>
      </c>
      <c r="O30" s="129" t="e">
        <f>J30/(B30+C30)</f>
        <v>#DIV/0!</v>
      </c>
      <c r="P30" s="129" t="e">
        <f>K30/(D30+E30)</f>
        <v>#DIV/0!</v>
      </c>
      <c r="Q30" s="129" t="e">
        <f>L30/F30</f>
        <v>#DIV/0!</v>
      </c>
      <c r="R30" s="130" t="e">
        <f>M30/(G30+H30)</f>
        <v>#DIV/0!</v>
      </c>
      <c r="S30" s="132"/>
    </row>
    <row r="31" spans="1:19" ht="15">
      <c r="A31" s="122">
        <v>40904</v>
      </c>
      <c r="B31" s="136"/>
      <c r="C31" s="136"/>
      <c r="D31" s="136"/>
      <c r="E31" s="136"/>
      <c r="F31" s="136"/>
      <c r="G31" s="136"/>
      <c r="H31" s="136"/>
      <c r="I31" s="125">
        <f>SUM(B31:H31)</f>
        <v>0</v>
      </c>
      <c r="J31" s="134"/>
      <c r="K31" s="134"/>
      <c r="L31" s="134"/>
      <c r="M31" s="134"/>
      <c r="N31" s="128">
        <f>SUM(J31:L31)</f>
        <v>0</v>
      </c>
      <c r="O31" s="129" t="e">
        <f>J31/(B31+C31)</f>
        <v>#DIV/0!</v>
      </c>
      <c r="P31" s="129" t="e">
        <f>K31/(D31+E31)</f>
        <v>#DIV/0!</v>
      </c>
      <c r="Q31" s="129" t="e">
        <f>L31/F31</f>
        <v>#DIV/0!</v>
      </c>
      <c r="R31" s="130" t="e">
        <f>M31/(G31+H31)</f>
        <v>#DIV/0!</v>
      </c>
      <c r="S31" s="132"/>
    </row>
    <row r="32" spans="1:19" ht="15">
      <c r="A32" s="122">
        <f>products!A38</f>
        <v>40936</v>
      </c>
      <c r="B32" s="136"/>
      <c r="C32" s="136"/>
      <c r="D32" s="136"/>
      <c r="E32" s="136"/>
      <c r="F32" s="136"/>
      <c r="G32" s="136"/>
      <c r="H32" s="136"/>
      <c r="I32" s="125">
        <f>SUM(B32:H32)</f>
        <v>0</v>
      </c>
      <c r="J32" s="134"/>
      <c r="K32" s="134"/>
      <c r="L32" s="134"/>
      <c r="M32" s="134"/>
      <c r="N32" s="128">
        <f>SUM(J32:L32)</f>
        <v>0</v>
      </c>
      <c r="O32" s="129" t="e">
        <f>J32/(B32+C32)</f>
        <v>#DIV/0!</v>
      </c>
      <c r="P32" s="129" t="e">
        <f>K32/(D32+E32)</f>
        <v>#DIV/0!</v>
      </c>
      <c r="Q32" s="129" t="e">
        <f>L32/F32</f>
        <v>#DIV/0!</v>
      </c>
      <c r="R32" s="130" t="e">
        <f>M32/(G32+H32)</f>
        <v>#DIV/0!</v>
      </c>
      <c r="S32" s="132"/>
    </row>
    <row r="33" spans="1:19" ht="15">
      <c r="A33" s="122">
        <f>products!A39</f>
        <v>40937</v>
      </c>
      <c r="B33" s="136"/>
      <c r="C33" s="136"/>
      <c r="D33" s="136"/>
      <c r="E33" s="136"/>
      <c r="F33" s="136"/>
      <c r="G33" s="136"/>
      <c r="H33" s="136"/>
      <c r="I33" s="125">
        <f>SUM(B33:H33)</f>
        <v>0</v>
      </c>
      <c r="J33" s="134"/>
      <c r="K33" s="134"/>
      <c r="L33" s="134"/>
      <c r="M33" s="134"/>
      <c r="N33" s="128">
        <f>SUM(J33:L33)</f>
        <v>0</v>
      </c>
      <c r="O33" s="129" t="e">
        <f>J33/(B33+C33)</f>
        <v>#DIV/0!</v>
      </c>
      <c r="P33" s="129" t="e">
        <f>K33/(D33+E33)</f>
        <v>#DIV/0!</v>
      </c>
      <c r="Q33" s="129" t="e">
        <f>L33/F33</f>
        <v>#DIV/0!</v>
      </c>
      <c r="R33" s="130" t="e">
        <f>M33/(G33+H33)</f>
        <v>#DIV/0!</v>
      </c>
      <c r="S33" s="132"/>
    </row>
    <row r="34" spans="1:19" ht="15">
      <c r="A34" s="122">
        <f>products!A40</f>
        <v>40938</v>
      </c>
      <c r="B34" s="136"/>
      <c r="C34" s="136"/>
      <c r="D34" s="136"/>
      <c r="E34" s="136"/>
      <c r="F34" s="136"/>
      <c r="G34" s="136"/>
      <c r="H34" s="136"/>
      <c r="I34" s="125">
        <f>SUM(B34:H34)</f>
        <v>0</v>
      </c>
      <c r="J34" s="134"/>
      <c r="K34" s="134"/>
      <c r="L34" s="134"/>
      <c r="M34" s="134"/>
      <c r="N34" s="128">
        <f>SUM(J34:L34)</f>
        <v>0</v>
      </c>
      <c r="O34" s="129" t="e">
        <f>J34/(B34+C34)</f>
        <v>#DIV/0!</v>
      </c>
      <c r="P34" s="129" t="e">
        <f>K34/(D34+E34)</f>
        <v>#DIV/0!</v>
      </c>
      <c r="Q34" s="129" t="e">
        <f>L34/F34</f>
        <v>#DIV/0!</v>
      </c>
      <c r="R34" s="130" t="e">
        <f>M34/(G34+H34)</f>
        <v>#DIV/0!</v>
      </c>
      <c r="S34" s="137"/>
    </row>
    <row r="35" spans="1:19" ht="15">
      <c r="A35" s="138">
        <f>products!A41</f>
        <v>40939</v>
      </c>
      <c r="B35" s="139"/>
      <c r="C35" s="139"/>
      <c r="D35" s="139"/>
      <c r="E35" s="139"/>
      <c r="F35" s="139"/>
      <c r="G35" s="139"/>
      <c r="H35" s="139"/>
      <c r="I35" s="125">
        <f>SUM(B35:H35)</f>
        <v>0</v>
      </c>
      <c r="J35" s="140"/>
      <c r="K35" s="140"/>
      <c r="L35" s="140"/>
      <c r="M35" s="140"/>
      <c r="N35" s="141">
        <f>SUM(J35:L35)</f>
        <v>0</v>
      </c>
      <c r="O35" s="142" t="e">
        <f>J35/(B35+C35)</f>
        <v>#DIV/0!</v>
      </c>
      <c r="P35" s="142" t="e">
        <f>K35/(D35+E35)</f>
        <v>#DIV/0!</v>
      </c>
      <c r="Q35" s="142" t="e">
        <f>L35/F35</f>
        <v>#DIV/0!</v>
      </c>
      <c r="R35" s="143" t="e">
        <f>M35/(G35+H35)</f>
        <v>#DIV/0!</v>
      </c>
      <c r="S35" s="137"/>
    </row>
    <row r="36" spans="1:20" s="152" customFormat="1" ht="15">
      <c r="A36" s="144" t="s">
        <v>42</v>
      </c>
      <c r="B36" s="145">
        <f>SUM(B5:B35)</f>
        <v>0</v>
      </c>
      <c r="C36" s="145">
        <f>SUM(C5:C35)</f>
        <v>0</v>
      </c>
      <c r="D36" s="145">
        <f>SUM(D5:D35)</f>
        <v>0</v>
      </c>
      <c r="E36" s="145">
        <f>SUM(E5:E35)</f>
        <v>0</v>
      </c>
      <c r="F36" s="145">
        <f>SUM(F5:F35)</f>
        <v>0</v>
      </c>
      <c r="G36" s="145">
        <f>SUM(G5:G35)</f>
        <v>0</v>
      </c>
      <c r="H36" s="145">
        <f>SUM(H5:H35)</f>
        <v>0</v>
      </c>
      <c r="I36" s="145">
        <f>SUM(I5:I35)</f>
        <v>0</v>
      </c>
      <c r="J36" s="146">
        <f>SUM(J5:J35)</f>
        <v>0</v>
      </c>
      <c r="K36" s="146">
        <f>SUM(K5:K35)</f>
        <v>0</v>
      </c>
      <c r="L36" s="146">
        <f>SUM(L5:L35)</f>
        <v>0</v>
      </c>
      <c r="M36" s="146">
        <f>SUM(M5:M35)</f>
        <v>0</v>
      </c>
      <c r="N36" s="147">
        <f>SUM(N5:N35)</f>
        <v>0</v>
      </c>
      <c r="O36" s="148">
        <f>SUM(O5:O35)</f>
        <v>0</v>
      </c>
      <c r="P36" s="149">
        <f>K36/(B36+C36)</f>
        <v>0</v>
      </c>
      <c r="Q36" s="149">
        <f>L36/(E36+F36)</f>
        <v>0</v>
      </c>
      <c r="R36" s="149" t="e">
        <f>N36/G36</f>
        <v>#DIV/0!</v>
      </c>
      <c r="S36" s="150">
        <f>M36/(H36+I36)</f>
        <v>0</v>
      </c>
      <c r="T36" s="151"/>
    </row>
    <row r="37" spans="1:19" ht="18" customHeight="1">
      <c r="A37" s="153"/>
      <c r="B37" s="154" t="e">
        <f>B36/$I$36</f>
        <v>#DIV/0!</v>
      </c>
      <c r="C37" s="154" t="e">
        <f>C36/$I$36</f>
        <v>#DIV/0!</v>
      </c>
      <c r="D37" s="154" t="e">
        <f>D36/$I$36</f>
        <v>#DIV/0!</v>
      </c>
      <c r="E37" s="154" t="e">
        <f>E36/$I$36</f>
        <v>#DIV/0!</v>
      </c>
      <c r="F37" s="154" t="e">
        <f>F36/$I$36</f>
        <v>#DIV/0!</v>
      </c>
      <c r="G37" s="154" t="e">
        <f>G36/$I$36</f>
        <v>#DIV/0!</v>
      </c>
      <c r="H37" s="154" t="e">
        <f>H36/$I$36</f>
        <v>#DIV/0!</v>
      </c>
      <c r="I37" s="154" t="e">
        <f>I38/I34</f>
        <v>#DIV/0!</v>
      </c>
      <c r="J37" s="155">
        <f>J36/(B36+C36)</f>
        <v>0</v>
      </c>
      <c r="K37" s="155">
        <f>K36/(D36+E36)</f>
        <v>0</v>
      </c>
      <c r="L37" s="155" t="e">
        <f>L36/F36</f>
        <v>#DIV/0!</v>
      </c>
      <c r="M37" s="155">
        <f>M36/(H36+G36)</f>
        <v>0</v>
      </c>
      <c r="N37" s="155" t="e">
        <f>N36/G36</f>
        <v>#DIV/0!</v>
      </c>
      <c r="O37" s="156" t="e">
        <f>J37/(B37+C37)</f>
        <v>#DIV/0!</v>
      </c>
      <c r="P37" s="156" t="e">
        <f>K37/(D37+E37)</f>
        <v>#DIV/0!</v>
      </c>
      <c r="Q37" s="156" t="e">
        <f>L37/F37</f>
        <v>#DIV/0!</v>
      </c>
      <c r="R37" s="157" t="e">
        <f>M37/(G37+H37)</f>
        <v>#DIV/0!</v>
      </c>
      <c r="S37" s="158"/>
    </row>
    <row r="38" spans="1:19" ht="18" customHeight="1">
      <c r="A38" s="159"/>
      <c r="B38" s="160"/>
      <c r="C38" s="160"/>
      <c r="D38" s="160"/>
      <c r="E38" s="160"/>
      <c r="F38" s="160"/>
      <c r="G38" s="160"/>
      <c r="H38" s="160"/>
      <c r="I38" s="160">
        <f>SUM(I40:I70)</f>
        <v>1186767</v>
      </c>
      <c r="J38" s="161"/>
      <c r="K38" s="161"/>
      <c r="L38" s="161"/>
      <c r="M38" s="162"/>
      <c r="N38" s="162"/>
      <c r="O38" s="163"/>
      <c r="P38" s="163"/>
      <c r="Q38" s="163"/>
      <c r="R38" s="164"/>
      <c r="S38" s="158"/>
    </row>
    <row r="39" spans="1:19" ht="18" customHeight="1">
      <c r="A39" s="165" t="s">
        <v>63</v>
      </c>
      <c r="B39" s="166" t="e">
        <f>B40/B36</f>
        <v>#DIV/0!</v>
      </c>
      <c r="C39" s="166" t="e">
        <f>C40/C36</f>
        <v>#DIV/0!</v>
      </c>
      <c r="D39" s="166" t="e">
        <f>D40/D36</f>
        <v>#DIV/0!</v>
      </c>
      <c r="E39" s="166" t="e">
        <f>E40/E36</f>
        <v>#DIV/0!</v>
      </c>
      <c r="F39" s="166" t="e">
        <f>F40/F36</f>
        <v>#DIV/0!</v>
      </c>
      <c r="G39" s="166" t="e">
        <f>G40/G36</f>
        <v>#DIV/0!</v>
      </c>
      <c r="H39" s="166" t="e">
        <f>H40/H36</f>
        <v>#DIV/0!</v>
      </c>
      <c r="I39" s="166" t="s">
        <v>64</v>
      </c>
      <c r="J39" s="161"/>
      <c r="K39" s="161"/>
      <c r="L39" s="161"/>
      <c r="M39" s="162"/>
      <c r="N39" s="162"/>
      <c r="O39" s="163"/>
      <c r="P39" s="163"/>
      <c r="Q39" s="163"/>
      <c r="R39" s="164"/>
      <c r="S39" s="158"/>
    </row>
    <row r="40" spans="1:19" ht="18" customHeight="1">
      <c r="A40" s="167" t="s">
        <v>42</v>
      </c>
      <c r="B40" s="168">
        <f>SUM(B42:B71)</f>
        <v>0</v>
      </c>
      <c r="C40" s="168">
        <f>SUM(C42:C71)</f>
        <v>0</v>
      </c>
      <c r="D40" s="168">
        <f>SUM(D42:D71)</f>
        <v>0</v>
      </c>
      <c r="E40" s="168">
        <f>SUM(E42:E71)</f>
        <v>0</v>
      </c>
      <c r="F40" s="168">
        <f>SUM(F42:F71)</f>
        <v>0</v>
      </c>
      <c r="G40" s="168">
        <f>SUM(G42:G71)</f>
        <v>0</v>
      </c>
      <c r="H40" s="168">
        <f>SUM(H42:H71)</f>
        <v>0</v>
      </c>
      <c r="I40" s="168">
        <f>SUM(A40:H40)</f>
        <v>0</v>
      </c>
      <c r="J40" s="161"/>
      <c r="K40" s="161"/>
      <c r="L40" s="161"/>
      <c r="M40" s="162"/>
      <c r="N40" s="162"/>
      <c r="O40" s="163"/>
      <c r="P40" s="163"/>
      <c r="Q40" s="163"/>
      <c r="R40" s="164"/>
      <c r="S40" s="158"/>
    </row>
    <row r="41" spans="1:19" ht="24.75">
      <c r="A41" s="167"/>
      <c r="B41" s="169" t="s">
        <v>65</v>
      </c>
      <c r="C41" s="169" t="s">
        <v>66</v>
      </c>
      <c r="D41" s="169" t="s">
        <v>67</v>
      </c>
      <c r="E41" s="169" t="s">
        <v>68</v>
      </c>
      <c r="F41" s="169" t="s">
        <v>69</v>
      </c>
      <c r="G41" s="169" t="s">
        <v>70</v>
      </c>
      <c r="H41" s="169" t="s">
        <v>71</v>
      </c>
      <c r="I41" s="170">
        <f>SUM(A41:H41)</f>
        <v>0</v>
      </c>
      <c r="J41" s="161"/>
      <c r="K41" s="161"/>
      <c r="L41" s="161"/>
      <c r="M41" s="162"/>
      <c r="N41" s="162"/>
      <c r="O41" s="163"/>
      <c r="P41" s="163"/>
      <c r="Q41" s="163"/>
      <c r="R41" s="164"/>
      <c r="S41" s="158"/>
    </row>
    <row r="42" spans="1:19" ht="15">
      <c r="A42" s="167">
        <f>products!A11</f>
        <v>40909</v>
      </c>
      <c r="B42" s="171"/>
      <c r="C42" s="171"/>
      <c r="D42" s="171"/>
      <c r="E42" s="171"/>
      <c r="F42" s="171"/>
      <c r="G42" s="171"/>
      <c r="H42" s="171"/>
      <c r="I42" s="171">
        <f>SUM(A42:H42)</f>
        <v>40909</v>
      </c>
      <c r="J42" s="172"/>
      <c r="K42" s="172"/>
      <c r="L42" s="172"/>
      <c r="M42" s="173"/>
      <c r="N42" s="173"/>
      <c r="O42" s="174"/>
      <c r="P42" s="172"/>
      <c r="Q42" s="172"/>
      <c r="R42" s="172"/>
      <c r="S42" s="110"/>
    </row>
    <row r="43" spans="1:19" ht="15">
      <c r="A43" s="167">
        <f>products!A12</f>
        <v>40910</v>
      </c>
      <c r="B43" s="171"/>
      <c r="C43" s="171"/>
      <c r="D43" s="171"/>
      <c r="E43" s="171"/>
      <c r="F43" s="171"/>
      <c r="G43" s="171"/>
      <c r="H43" s="171"/>
      <c r="I43" s="171">
        <f>SUM(A43:H43)</f>
        <v>40910</v>
      </c>
      <c r="J43" s="172"/>
      <c r="K43" s="172"/>
      <c r="L43" s="172"/>
      <c r="M43" s="173"/>
      <c r="N43" s="173"/>
      <c r="O43" s="174"/>
      <c r="P43" s="172"/>
      <c r="Q43" s="172"/>
      <c r="R43" s="172"/>
      <c r="S43" s="110"/>
    </row>
    <row r="44" spans="1:19" ht="15">
      <c r="A44" s="167">
        <f>products!A13</f>
        <v>40911</v>
      </c>
      <c r="B44" s="171"/>
      <c r="C44" s="171"/>
      <c r="D44" s="171"/>
      <c r="E44" s="171"/>
      <c r="F44" s="171"/>
      <c r="G44" s="171"/>
      <c r="H44" s="171"/>
      <c r="I44" s="171">
        <f>SUM(A44:H44)</f>
        <v>40911</v>
      </c>
      <c r="J44" s="172"/>
      <c r="K44" s="172"/>
      <c r="L44" s="172"/>
      <c r="M44" s="173"/>
      <c r="N44" s="173"/>
      <c r="O44" s="174"/>
      <c r="P44" s="172"/>
      <c r="Q44" s="172"/>
      <c r="R44" s="172"/>
      <c r="S44" s="110"/>
    </row>
    <row r="45" spans="1:19" ht="15">
      <c r="A45" s="167">
        <f>products!A14</f>
        <v>40912</v>
      </c>
      <c r="B45" s="171"/>
      <c r="C45" s="171"/>
      <c r="D45" s="171"/>
      <c r="E45" s="171"/>
      <c r="F45" s="171"/>
      <c r="G45" s="171"/>
      <c r="H45" s="171"/>
      <c r="I45" s="171">
        <f>SUM(A45:H45)</f>
        <v>40912</v>
      </c>
      <c r="J45" s="172"/>
      <c r="K45" s="172"/>
      <c r="L45" s="172"/>
      <c r="M45" s="173"/>
      <c r="N45" s="173"/>
      <c r="O45" s="174"/>
      <c r="P45" s="172"/>
      <c r="Q45" s="172"/>
      <c r="R45" s="172"/>
      <c r="S45" s="110"/>
    </row>
    <row r="46" spans="1:19" ht="15">
      <c r="A46" s="167">
        <f>products!A15</f>
        <v>40913</v>
      </c>
      <c r="B46" s="171"/>
      <c r="C46" s="171"/>
      <c r="D46" s="171"/>
      <c r="E46" s="171"/>
      <c r="F46" s="171"/>
      <c r="G46" s="171"/>
      <c r="H46" s="171"/>
      <c r="I46" s="171">
        <f>SUM(A46:H46)</f>
        <v>40913</v>
      </c>
      <c r="J46" s="172"/>
      <c r="K46" s="172"/>
      <c r="L46" s="172"/>
      <c r="M46" s="173"/>
      <c r="N46" s="173"/>
      <c r="O46" s="174"/>
      <c r="P46" s="172"/>
      <c r="Q46" s="172"/>
      <c r="R46" s="172"/>
      <c r="S46" s="110"/>
    </row>
    <row r="47" spans="1:19" ht="15">
      <c r="A47" s="167">
        <f>products!A16</f>
        <v>40914</v>
      </c>
      <c r="B47" s="171"/>
      <c r="C47" s="171"/>
      <c r="D47" s="171"/>
      <c r="E47" s="171"/>
      <c r="F47" s="171"/>
      <c r="G47" s="171"/>
      <c r="H47" s="171"/>
      <c r="I47" s="171">
        <f>SUM(A47:H47)</f>
        <v>40914</v>
      </c>
      <c r="J47" s="172"/>
      <c r="K47" s="172"/>
      <c r="L47" s="172"/>
      <c r="M47" s="173"/>
      <c r="N47" s="173"/>
      <c r="O47" s="174"/>
      <c r="P47" s="172"/>
      <c r="Q47" s="172"/>
      <c r="R47" s="172"/>
      <c r="S47" s="110"/>
    </row>
    <row r="48" spans="1:19" ht="15">
      <c r="A48" s="167">
        <f>products!A17</f>
        <v>40915</v>
      </c>
      <c r="B48" s="171"/>
      <c r="C48" s="171"/>
      <c r="D48" s="171"/>
      <c r="E48" s="171"/>
      <c r="F48" s="171"/>
      <c r="G48" s="171"/>
      <c r="H48" s="171"/>
      <c r="I48" s="171">
        <f>SUM(A48:H48)</f>
        <v>40915</v>
      </c>
      <c r="J48" s="172"/>
      <c r="K48" s="172"/>
      <c r="L48" s="172"/>
      <c r="M48" s="173"/>
      <c r="N48" s="173"/>
      <c r="O48" s="174"/>
      <c r="P48" s="172"/>
      <c r="Q48" s="172"/>
      <c r="R48" s="172"/>
      <c r="S48" s="110"/>
    </row>
    <row r="49" spans="1:19" ht="15">
      <c r="A49" s="167">
        <f>products!A18</f>
        <v>40916</v>
      </c>
      <c r="B49" s="171"/>
      <c r="C49" s="171"/>
      <c r="D49" s="171"/>
      <c r="E49" s="171"/>
      <c r="F49" s="171"/>
      <c r="G49" s="171"/>
      <c r="H49" s="171"/>
      <c r="I49" s="171">
        <f>SUM(A49:H49)</f>
        <v>40916</v>
      </c>
      <c r="J49" s="172"/>
      <c r="K49" s="172"/>
      <c r="L49" s="172"/>
      <c r="M49" s="173"/>
      <c r="N49" s="173"/>
      <c r="O49" s="174"/>
      <c r="P49" s="172"/>
      <c r="Q49" s="172"/>
      <c r="R49" s="172"/>
      <c r="S49" s="110"/>
    </row>
    <row r="50" spans="1:19" ht="15">
      <c r="A50" s="167">
        <f>products!A19</f>
        <v>40917</v>
      </c>
      <c r="B50" s="171"/>
      <c r="C50" s="171"/>
      <c r="D50" s="171"/>
      <c r="E50" s="171"/>
      <c r="F50" s="171"/>
      <c r="G50" s="171"/>
      <c r="H50" s="171"/>
      <c r="I50" s="171">
        <f>SUM(A50:H50)</f>
        <v>40917</v>
      </c>
      <c r="J50" s="172"/>
      <c r="K50" s="172"/>
      <c r="L50" s="172"/>
      <c r="M50" s="173"/>
      <c r="N50" s="173"/>
      <c r="O50" s="174"/>
      <c r="P50" s="172"/>
      <c r="Q50" s="172"/>
      <c r="R50" s="172"/>
      <c r="S50" s="175"/>
    </row>
    <row r="51" spans="1:19" ht="15">
      <c r="A51" s="167">
        <f>products!A20</f>
        <v>40918</v>
      </c>
      <c r="B51" s="171"/>
      <c r="C51" s="171"/>
      <c r="D51" s="171"/>
      <c r="E51" s="171"/>
      <c r="F51" s="171"/>
      <c r="G51" s="171"/>
      <c r="H51" s="171"/>
      <c r="I51" s="171">
        <f>SUM(A51:H51)</f>
        <v>40918</v>
      </c>
      <c r="J51" s="172"/>
      <c r="K51" s="172"/>
      <c r="L51" s="172"/>
      <c r="M51" s="173"/>
      <c r="N51" s="173"/>
      <c r="O51" s="174"/>
      <c r="P51" s="172"/>
      <c r="Q51" s="172"/>
      <c r="R51" s="172"/>
      <c r="S51" s="110"/>
    </row>
    <row r="52" spans="1:19" ht="15">
      <c r="A52" s="167">
        <f>products!A21</f>
        <v>40919</v>
      </c>
      <c r="B52" s="171"/>
      <c r="C52" s="171"/>
      <c r="D52" s="171"/>
      <c r="E52" s="171"/>
      <c r="F52" s="171"/>
      <c r="G52" s="171"/>
      <c r="H52" s="171"/>
      <c r="I52" s="171">
        <f>SUM(A52:H52)</f>
        <v>40919</v>
      </c>
      <c r="J52" s="172"/>
      <c r="K52" s="172"/>
      <c r="L52" s="172"/>
      <c r="M52" s="173"/>
      <c r="N52" s="173"/>
      <c r="O52" s="174"/>
      <c r="P52" s="172"/>
      <c r="Q52" s="172"/>
      <c r="R52" s="172"/>
      <c r="S52" s="110"/>
    </row>
    <row r="53" spans="1:19" ht="15">
      <c r="A53" s="167">
        <f>products!A22</f>
        <v>40920</v>
      </c>
      <c r="B53" s="171"/>
      <c r="C53" s="171"/>
      <c r="D53" s="171"/>
      <c r="E53" s="171"/>
      <c r="F53" s="171"/>
      <c r="G53" s="171"/>
      <c r="H53" s="171"/>
      <c r="I53" s="171">
        <f>SUM(A53:H53)</f>
        <v>40920</v>
      </c>
      <c r="J53" s="172"/>
      <c r="K53" s="172"/>
      <c r="L53" s="172"/>
      <c r="M53" s="173"/>
      <c r="N53" s="173"/>
      <c r="O53" s="174"/>
      <c r="P53" s="172"/>
      <c r="Q53" s="172"/>
      <c r="R53" s="172"/>
      <c r="S53" s="110"/>
    </row>
    <row r="54" spans="1:19" ht="15">
      <c r="A54" s="167">
        <f>products!A23</f>
        <v>40921</v>
      </c>
      <c r="B54" s="171"/>
      <c r="C54" s="171"/>
      <c r="D54" s="171"/>
      <c r="E54" s="171"/>
      <c r="F54" s="171"/>
      <c r="G54" s="171"/>
      <c r="H54" s="171"/>
      <c r="I54" s="171">
        <f>SUM(A54:H54)</f>
        <v>40921</v>
      </c>
      <c r="J54" s="172"/>
      <c r="K54" s="172"/>
      <c r="L54" s="172"/>
      <c r="M54" s="173"/>
      <c r="N54" s="173"/>
      <c r="O54" s="174"/>
      <c r="P54" s="172"/>
      <c r="Q54" s="172"/>
      <c r="R54" s="172"/>
      <c r="S54" s="110"/>
    </row>
    <row r="55" spans="1:19" ht="15">
      <c r="A55" s="167">
        <f>products!A24</f>
        <v>40922</v>
      </c>
      <c r="B55" s="171"/>
      <c r="C55" s="171"/>
      <c r="D55" s="171"/>
      <c r="E55" s="171"/>
      <c r="F55" s="171"/>
      <c r="G55" s="171"/>
      <c r="H55" s="171"/>
      <c r="I55" s="171">
        <f>SUM(A55:H55)</f>
        <v>40922</v>
      </c>
      <c r="J55" s="172"/>
      <c r="K55" s="172"/>
      <c r="L55" s="172"/>
      <c r="M55" s="173"/>
      <c r="N55" s="173"/>
      <c r="O55" s="174"/>
      <c r="P55" s="172"/>
      <c r="Q55" s="172"/>
      <c r="R55" s="172"/>
      <c r="S55" s="110"/>
    </row>
    <row r="56" spans="1:19" ht="15">
      <c r="A56" s="167">
        <f>products!A25</f>
        <v>40923</v>
      </c>
      <c r="B56" s="171"/>
      <c r="C56" s="171"/>
      <c r="D56" s="171"/>
      <c r="E56" s="171"/>
      <c r="F56" s="171"/>
      <c r="G56" s="171"/>
      <c r="H56" s="171"/>
      <c r="I56" s="171">
        <f>SUM(A56:H56)</f>
        <v>40923</v>
      </c>
      <c r="J56" s="172"/>
      <c r="K56" s="172"/>
      <c r="L56" s="172"/>
      <c r="M56" s="173"/>
      <c r="N56" s="173"/>
      <c r="O56" s="174"/>
      <c r="P56" s="172"/>
      <c r="Q56" s="172"/>
      <c r="R56" s="172"/>
      <c r="S56" s="158"/>
    </row>
    <row r="57" spans="1:19" ht="15">
      <c r="A57" s="167">
        <f>products!A26</f>
        <v>40924</v>
      </c>
      <c r="B57" s="171"/>
      <c r="C57" s="171"/>
      <c r="D57" s="171"/>
      <c r="E57" s="171"/>
      <c r="F57" s="171"/>
      <c r="G57" s="171"/>
      <c r="H57" s="171"/>
      <c r="I57" s="171">
        <f>SUM(A57:H57)</f>
        <v>40924</v>
      </c>
      <c r="J57" s="172"/>
      <c r="K57" s="172"/>
      <c r="L57" s="172"/>
      <c r="M57" s="173"/>
      <c r="N57" s="173"/>
      <c r="O57" s="174"/>
      <c r="P57" s="172"/>
      <c r="Q57" s="172"/>
      <c r="R57" s="172"/>
      <c r="S57" s="158"/>
    </row>
    <row r="58" spans="1:19" ht="15">
      <c r="A58" s="167">
        <f>products!A27</f>
        <v>40925</v>
      </c>
      <c r="B58" s="171"/>
      <c r="C58" s="171"/>
      <c r="D58" s="171"/>
      <c r="E58" s="171"/>
      <c r="F58" s="171"/>
      <c r="G58" s="171"/>
      <c r="H58" s="171"/>
      <c r="I58" s="171">
        <f>SUM(A58:H58)</f>
        <v>40925</v>
      </c>
      <c r="J58" s="172"/>
      <c r="K58" s="172"/>
      <c r="L58" s="172"/>
      <c r="M58" s="173"/>
      <c r="N58" s="173"/>
      <c r="O58" s="174"/>
      <c r="P58" s="172"/>
      <c r="Q58" s="172"/>
      <c r="R58" s="172"/>
      <c r="S58" s="158"/>
    </row>
    <row r="59" spans="1:19" ht="15">
      <c r="A59" s="167">
        <f>products!A28</f>
        <v>40926</v>
      </c>
      <c r="B59" s="171"/>
      <c r="C59" s="171"/>
      <c r="D59" s="171"/>
      <c r="E59" s="171"/>
      <c r="F59" s="171"/>
      <c r="G59" s="171"/>
      <c r="H59" s="171"/>
      <c r="I59" s="171">
        <f>SUM(A59:H59)</f>
        <v>40926</v>
      </c>
      <c r="J59" s="172"/>
      <c r="K59" s="172"/>
      <c r="L59" s="172"/>
      <c r="M59" s="173"/>
      <c r="N59" s="173"/>
      <c r="O59" s="174"/>
      <c r="P59" s="172"/>
      <c r="Q59" s="172"/>
      <c r="R59" s="172"/>
      <c r="S59" s="158"/>
    </row>
    <row r="60" spans="1:19" ht="15">
      <c r="A60" s="167">
        <f>products!A29</f>
        <v>40927</v>
      </c>
      <c r="B60" s="171"/>
      <c r="C60" s="171"/>
      <c r="D60" s="171"/>
      <c r="E60" s="171"/>
      <c r="F60" s="171"/>
      <c r="G60" s="171"/>
      <c r="H60" s="171"/>
      <c r="I60" s="171">
        <f>SUM(A60:H60)</f>
        <v>40927</v>
      </c>
      <c r="J60" s="172"/>
      <c r="K60" s="172"/>
      <c r="L60" s="172"/>
      <c r="M60" s="173"/>
      <c r="N60" s="173"/>
      <c r="O60" s="174"/>
      <c r="P60" s="172"/>
      <c r="Q60" s="172"/>
      <c r="R60" s="172"/>
      <c r="S60" s="158"/>
    </row>
    <row r="61" spans="1:19" ht="15">
      <c r="A61" s="167">
        <f>products!A30</f>
        <v>40928</v>
      </c>
      <c r="B61" s="171"/>
      <c r="C61" s="171"/>
      <c r="D61" s="171"/>
      <c r="E61" s="171"/>
      <c r="F61" s="171"/>
      <c r="G61" s="171"/>
      <c r="H61" s="171"/>
      <c r="I61" s="171">
        <f>SUM(A61:H61)</f>
        <v>40928</v>
      </c>
      <c r="J61" s="172"/>
      <c r="K61" s="172"/>
      <c r="L61" s="172"/>
      <c r="M61" s="173"/>
      <c r="N61" s="173"/>
      <c r="O61" s="174"/>
      <c r="P61" s="172"/>
      <c r="Q61" s="172"/>
      <c r="R61" s="172"/>
      <c r="S61" s="158"/>
    </row>
    <row r="62" spans="1:19" ht="15">
      <c r="A62" s="167">
        <f>products!A31</f>
        <v>40929</v>
      </c>
      <c r="B62" s="171"/>
      <c r="C62" s="171"/>
      <c r="D62" s="171"/>
      <c r="E62" s="171"/>
      <c r="F62" s="171"/>
      <c r="G62" s="171"/>
      <c r="H62" s="171"/>
      <c r="I62" s="171">
        <f>SUM(A62:H62)</f>
        <v>40929</v>
      </c>
      <c r="J62" s="172"/>
      <c r="K62" s="172"/>
      <c r="L62" s="172"/>
      <c r="M62" s="173"/>
      <c r="N62" s="173"/>
      <c r="O62" s="174"/>
      <c r="P62" s="172"/>
      <c r="Q62" s="172"/>
      <c r="R62" s="172"/>
      <c r="S62" s="158"/>
    </row>
    <row r="63" spans="1:19" ht="15">
      <c r="A63" s="167">
        <f>products!A32</f>
        <v>40930</v>
      </c>
      <c r="B63" s="171"/>
      <c r="C63" s="171"/>
      <c r="D63" s="171"/>
      <c r="E63" s="171"/>
      <c r="F63" s="171"/>
      <c r="G63" s="171"/>
      <c r="H63" s="171"/>
      <c r="I63" s="171">
        <f>SUM(A63:H63)</f>
        <v>40930</v>
      </c>
      <c r="J63" s="172"/>
      <c r="K63" s="172"/>
      <c r="L63" s="172"/>
      <c r="M63" s="173"/>
      <c r="N63" s="173"/>
      <c r="O63" s="174"/>
      <c r="P63" s="172"/>
      <c r="Q63" s="172"/>
      <c r="R63" s="172"/>
      <c r="S63" s="158"/>
    </row>
    <row r="64" spans="1:19" ht="15">
      <c r="A64" s="167">
        <f>products!A33</f>
        <v>40931</v>
      </c>
      <c r="B64" s="171"/>
      <c r="C64" s="171"/>
      <c r="D64" s="171"/>
      <c r="E64" s="171"/>
      <c r="F64" s="171"/>
      <c r="G64" s="171"/>
      <c r="H64" s="171"/>
      <c r="I64" s="171">
        <f>SUM(A64:H64)</f>
        <v>40931</v>
      </c>
      <c r="J64" s="172"/>
      <c r="K64" s="172"/>
      <c r="L64" s="172"/>
      <c r="M64" s="173"/>
      <c r="N64" s="173"/>
      <c r="O64" s="174"/>
      <c r="P64" s="172"/>
      <c r="Q64" s="172"/>
      <c r="R64" s="172"/>
      <c r="S64" s="158"/>
    </row>
    <row r="65" spans="1:19" ht="15">
      <c r="A65" s="167">
        <f>products!A34</f>
        <v>40932</v>
      </c>
      <c r="B65" s="171"/>
      <c r="C65" s="171"/>
      <c r="D65" s="171"/>
      <c r="E65" s="171"/>
      <c r="F65" s="171"/>
      <c r="G65" s="171"/>
      <c r="H65" s="171"/>
      <c r="I65" s="171">
        <f>SUM(A65:H65)</f>
        <v>40932</v>
      </c>
      <c r="J65" s="172"/>
      <c r="K65" s="172"/>
      <c r="L65" s="172"/>
      <c r="M65" s="173"/>
      <c r="N65" s="173"/>
      <c r="O65" s="174"/>
      <c r="P65" s="172"/>
      <c r="Q65" s="172"/>
      <c r="R65" s="172"/>
      <c r="S65" s="158"/>
    </row>
    <row r="66" spans="1:19" ht="15">
      <c r="A66" s="167">
        <f>products!A35</f>
        <v>40933</v>
      </c>
      <c r="B66" s="171"/>
      <c r="C66" s="171"/>
      <c r="D66" s="171"/>
      <c r="E66" s="171"/>
      <c r="F66" s="171"/>
      <c r="G66" s="171"/>
      <c r="H66" s="171"/>
      <c r="I66" s="171">
        <f>SUM(A66:H66)</f>
        <v>40933</v>
      </c>
      <c r="J66" s="172"/>
      <c r="K66" s="172"/>
      <c r="L66" s="172"/>
      <c r="M66" s="173"/>
      <c r="N66" s="173"/>
      <c r="O66" s="174"/>
      <c r="P66" s="172"/>
      <c r="Q66" s="172"/>
      <c r="R66" s="172"/>
      <c r="S66" s="158"/>
    </row>
    <row r="67" spans="1:19" ht="15">
      <c r="A67" s="167">
        <f>products!A36</f>
        <v>40934</v>
      </c>
      <c r="B67" s="171"/>
      <c r="C67" s="171"/>
      <c r="D67" s="171"/>
      <c r="E67" s="171"/>
      <c r="F67" s="171"/>
      <c r="G67" s="171"/>
      <c r="H67" s="171"/>
      <c r="I67" s="171">
        <f>SUM(A67:H67)</f>
        <v>40934</v>
      </c>
      <c r="J67" s="172"/>
      <c r="K67" s="172"/>
      <c r="L67" s="172"/>
      <c r="M67" s="173"/>
      <c r="N67" s="173"/>
      <c r="O67" s="174"/>
      <c r="P67" s="172"/>
      <c r="Q67" s="172"/>
      <c r="R67" s="172"/>
      <c r="S67" s="158"/>
    </row>
    <row r="68" spans="1:19" ht="15">
      <c r="A68" s="167">
        <f>products!A37</f>
        <v>40935</v>
      </c>
      <c r="B68" s="171"/>
      <c r="C68" s="171"/>
      <c r="D68" s="171"/>
      <c r="E68" s="171"/>
      <c r="F68" s="171"/>
      <c r="G68" s="171"/>
      <c r="H68" s="171"/>
      <c r="I68" s="171">
        <f>SUM(A68:H68)</f>
        <v>40935</v>
      </c>
      <c r="J68" s="172"/>
      <c r="K68" s="172"/>
      <c r="L68" s="172"/>
      <c r="M68" s="173"/>
      <c r="N68" s="173"/>
      <c r="O68" s="174"/>
      <c r="P68" s="172"/>
      <c r="Q68" s="172"/>
      <c r="R68" s="172"/>
      <c r="S68" s="158"/>
    </row>
    <row r="69" spans="1:19" ht="15">
      <c r="A69" s="167">
        <f>products!A38</f>
        <v>40936</v>
      </c>
      <c r="B69" s="171"/>
      <c r="C69" s="171"/>
      <c r="D69" s="171"/>
      <c r="E69" s="171"/>
      <c r="F69" s="171"/>
      <c r="G69" s="171"/>
      <c r="H69" s="171"/>
      <c r="I69" s="171">
        <f>SUM(A69:H69)</f>
        <v>40936</v>
      </c>
      <c r="J69" s="172"/>
      <c r="K69" s="172"/>
      <c r="L69" s="172"/>
      <c r="M69" s="173"/>
      <c r="N69" s="173"/>
      <c r="O69" s="174"/>
      <c r="P69" s="172"/>
      <c r="Q69" s="172"/>
      <c r="R69" s="172"/>
      <c r="S69" s="158"/>
    </row>
    <row r="70" spans="1:19" ht="15">
      <c r="A70" s="167">
        <f>products!A39</f>
        <v>40937</v>
      </c>
      <c r="B70" s="171"/>
      <c r="C70" s="171"/>
      <c r="D70" s="171"/>
      <c r="E70" s="171"/>
      <c r="F70" s="171"/>
      <c r="G70" s="171"/>
      <c r="H70" s="171"/>
      <c r="I70" s="171">
        <f>SUM(A70:H70)</f>
        <v>40937</v>
      </c>
      <c r="J70" s="172"/>
      <c r="K70" s="172"/>
      <c r="L70" s="172"/>
      <c r="M70" s="173"/>
      <c r="N70" s="173"/>
      <c r="O70" s="174"/>
      <c r="P70" s="172"/>
      <c r="Q70" s="172"/>
      <c r="R70" s="172"/>
      <c r="S70" s="158"/>
    </row>
    <row r="71" spans="1:19" ht="15">
      <c r="A71" s="167">
        <f>products!A40</f>
        <v>40938</v>
      </c>
      <c r="B71" s="171"/>
      <c r="C71" s="171"/>
      <c r="D71" s="171"/>
      <c r="E71" s="171"/>
      <c r="F71" s="171"/>
      <c r="G71" s="171"/>
      <c r="H71" s="171"/>
      <c r="I71" s="171"/>
      <c r="J71" s="172"/>
      <c r="K71" s="172"/>
      <c r="L71" s="172"/>
      <c r="M71" s="173"/>
      <c r="N71" s="173"/>
      <c r="O71" s="174"/>
      <c r="P71" s="172"/>
      <c r="Q71" s="172"/>
      <c r="R71" s="172"/>
      <c r="S71" s="158"/>
    </row>
    <row r="72" spans="1:19" ht="15">
      <c r="A72" s="167">
        <f>products!A41</f>
        <v>40939</v>
      </c>
      <c r="B72" s="176"/>
      <c r="C72" s="176"/>
      <c r="D72" s="176"/>
      <c r="E72" s="176"/>
      <c r="F72" s="176"/>
      <c r="G72" s="176"/>
      <c r="H72" s="176"/>
      <c r="I72" s="171"/>
      <c r="J72" s="172"/>
      <c r="K72" s="172"/>
      <c r="L72" s="172"/>
      <c r="M72" s="173"/>
      <c r="N72" s="173"/>
      <c r="O72" s="174"/>
      <c r="P72" s="172"/>
      <c r="Q72" s="172"/>
      <c r="R72" s="172"/>
      <c r="S72" s="158"/>
    </row>
  </sheetData>
  <sheetProtection selectLockedCells="1" selectUnlockedCells="1"/>
  <mergeCells count="7">
    <mergeCell ref="A1:A4"/>
    <mergeCell ref="B1:I3"/>
    <mergeCell ref="J1:N2"/>
    <mergeCell ref="O1:Q2"/>
    <mergeCell ref="R1:R2"/>
    <mergeCell ref="J3:N3"/>
    <mergeCell ref="S3:S4"/>
  </mergeCells>
  <conditionalFormatting sqref="O1:Q2">
    <cfRule type="cellIs" priority="1" dxfId="4" operator="lessThanOrEqual" stopIfTrue="1">
      <formula>0.05</formula>
    </cfRule>
    <cfRule type="cellIs" priority="2" dxfId="5" operator="between" stopIfTrue="1">
      <formula>0.05</formula>
      <formula>0.07</formula>
    </cfRule>
    <cfRule type="cellIs" priority="3" dxfId="6" operator="between" stopIfTrue="1">
      <formula>0.07</formula>
      <formula>0.1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9"/>
  <sheetViews>
    <sheetView zoomScale="80" zoomScaleNormal="80" workbookViewId="0" topLeftCell="A1">
      <selection activeCell="E23" sqref="E23"/>
    </sheetView>
  </sheetViews>
  <sheetFormatPr defaultColWidth="9.140625" defaultRowHeight="12.75"/>
  <cols>
    <col min="1" max="1" width="9.140625" style="177" customWidth="1"/>
    <col min="2" max="2" width="2.00390625" style="177" customWidth="1"/>
    <col min="3" max="6" width="9.140625" style="177" customWidth="1"/>
    <col min="7" max="7" width="12.57421875" style="177" customWidth="1"/>
    <col min="8" max="16384" width="9.140625" style="177" customWidth="1"/>
  </cols>
  <sheetData>
    <row r="3" spans="2:7" ht="12.75">
      <c r="B3" s="177">
        <v>1</v>
      </c>
      <c r="C3" s="177" t="s">
        <v>72</v>
      </c>
      <c r="E3" s="178" t="s">
        <v>73</v>
      </c>
      <c r="F3" s="178" t="s">
        <v>74</v>
      </c>
      <c r="G3" s="178" t="s">
        <v>75</v>
      </c>
    </row>
    <row r="4" spans="2:7" ht="12.75">
      <c r="B4" s="177">
        <v>2</v>
      </c>
      <c r="C4" s="177" t="s">
        <v>76</v>
      </c>
      <c r="E4" s="178">
        <v>1</v>
      </c>
      <c r="F4" s="178" t="s">
        <v>77</v>
      </c>
      <c r="G4" s="178" t="s">
        <v>78</v>
      </c>
    </row>
    <row r="5" spans="2:7" ht="12.75">
      <c r="B5" s="177">
        <v>3</v>
      </c>
      <c r="C5" s="177" t="s">
        <v>79</v>
      </c>
      <c r="E5" s="178">
        <v>2</v>
      </c>
      <c r="F5" s="178" t="s">
        <v>80</v>
      </c>
      <c r="G5" s="178" t="s">
        <v>81</v>
      </c>
    </row>
    <row r="6" spans="2:7" ht="12.75">
      <c r="B6" s="177">
        <v>4</v>
      </c>
      <c r="C6" s="177" t="s">
        <v>82</v>
      </c>
      <c r="E6" s="178">
        <v>3</v>
      </c>
      <c r="F6" s="178" t="s">
        <v>83</v>
      </c>
      <c r="G6" s="178" t="s">
        <v>84</v>
      </c>
    </row>
    <row r="7" spans="2:7" ht="12.75">
      <c r="B7" s="177">
        <v>5</v>
      </c>
      <c r="C7" s="177" t="s">
        <v>85</v>
      </c>
      <c r="E7" s="178">
        <v>4</v>
      </c>
      <c r="F7" s="178" t="s">
        <v>86</v>
      </c>
      <c r="G7" s="178" t="s">
        <v>87</v>
      </c>
    </row>
    <row r="8" spans="2:7" ht="12.75">
      <c r="B8" s="177">
        <v>6</v>
      </c>
      <c r="C8" s="177" t="s">
        <v>88</v>
      </c>
      <c r="E8" s="178">
        <v>5</v>
      </c>
      <c r="F8" s="178" t="s">
        <v>89</v>
      </c>
      <c r="G8" s="178" t="s">
        <v>90</v>
      </c>
    </row>
    <row r="9" spans="2:7" ht="12.75">
      <c r="B9" s="177">
        <v>7</v>
      </c>
      <c r="C9" s="177" t="s">
        <v>91</v>
      </c>
      <c r="E9" s="178">
        <v>6</v>
      </c>
      <c r="F9" s="178" t="s">
        <v>92</v>
      </c>
      <c r="G9" s="178" t="s">
        <v>93</v>
      </c>
    </row>
    <row r="10" spans="5:7" ht="12.75">
      <c r="E10" s="178">
        <v>7</v>
      </c>
      <c r="F10" s="178" t="s">
        <v>94</v>
      </c>
      <c r="G10" s="178" t="s">
        <v>95</v>
      </c>
    </row>
    <row r="11" spans="5:7" ht="12.75">
      <c r="E11" s="178">
        <v>8</v>
      </c>
      <c r="F11" s="178" t="s">
        <v>96</v>
      </c>
      <c r="G11" s="178" t="s">
        <v>97</v>
      </c>
    </row>
    <row r="12" spans="5:7" ht="12.75">
      <c r="E12" s="178">
        <v>9</v>
      </c>
      <c r="F12" s="178" t="s">
        <v>98</v>
      </c>
      <c r="G12" s="178" t="s">
        <v>99</v>
      </c>
    </row>
    <row r="13" spans="5:7" ht="12.75">
      <c r="E13" s="178">
        <v>11</v>
      </c>
      <c r="F13" s="178" t="s">
        <v>100</v>
      </c>
      <c r="G13" s="178" t="s">
        <v>101</v>
      </c>
    </row>
    <row r="14" spans="5:7" ht="12.75">
      <c r="E14" s="178">
        <v>12</v>
      </c>
      <c r="F14" s="178" t="s">
        <v>102</v>
      </c>
      <c r="G14" s="178" t="s">
        <v>103</v>
      </c>
    </row>
    <row r="15" spans="5:7" ht="12.75">
      <c r="E15" s="178">
        <v>13</v>
      </c>
      <c r="F15" s="178" t="s">
        <v>104</v>
      </c>
      <c r="G15" s="178" t="s">
        <v>105</v>
      </c>
    </row>
    <row r="16" spans="5:7" ht="12.75">
      <c r="E16" s="178">
        <v>14</v>
      </c>
      <c r="F16" s="178" t="s">
        <v>106</v>
      </c>
      <c r="G16" s="178" t="s">
        <v>107</v>
      </c>
    </row>
    <row r="17" spans="5:7" ht="12.75">
      <c r="E17" s="178">
        <v>15</v>
      </c>
      <c r="F17" s="178" t="s">
        <v>108</v>
      </c>
      <c r="G17" s="178" t="s">
        <v>90</v>
      </c>
    </row>
    <row r="18" spans="5:7" ht="12.75">
      <c r="E18" s="178">
        <v>16</v>
      </c>
      <c r="F18" s="178" t="s">
        <v>109</v>
      </c>
      <c r="G18" s="178" t="s">
        <v>110</v>
      </c>
    </row>
    <row r="19" spans="5:7" ht="12.75">
      <c r="E19" s="178">
        <v>17</v>
      </c>
      <c r="F19" s="178" t="s">
        <v>111</v>
      </c>
      <c r="G19" s="178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0.7109375" style="0" customWidth="1"/>
    <col min="2" max="2" width="9.8515625" style="0" customWidth="1"/>
    <col min="3" max="3" width="9.57421875" style="0" customWidth="1"/>
    <col min="4" max="4" width="15.421875" style="0" customWidth="1"/>
    <col min="5" max="5" width="13.7109375" style="0" customWidth="1"/>
    <col min="6" max="6" width="14.28125" style="0" customWidth="1"/>
    <col min="7" max="7" width="13.28125" style="0" customWidth="1"/>
    <col min="8" max="16384" width="11.57421875" style="0" customWidth="1"/>
  </cols>
  <sheetData>
    <row r="1" spans="1:7" ht="12.75">
      <c r="A1" s="179" t="s">
        <v>113</v>
      </c>
      <c r="B1" s="179" t="s">
        <v>114</v>
      </c>
      <c r="C1" s="179" t="s">
        <v>115</v>
      </c>
      <c r="D1" s="179" t="s">
        <v>116</v>
      </c>
      <c r="E1" s="179" t="s">
        <v>117</v>
      </c>
      <c r="F1" s="179" t="s">
        <v>118</v>
      </c>
      <c r="G1" s="179" t="s">
        <v>119</v>
      </c>
    </row>
    <row r="2" spans="1:7" ht="12.75">
      <c r="A2" s="180">
        <v>40817</v>
      </c>
      <c r="B2" s="181"/>
      <c r="C2" s="182"/>
      <c r="D2" s="182"/>
      <c r="E2" s="183"/>
      <c r="F2" s="182"/>
      <c r="G2" s="182"/>
    </row>
    <row r="3" spans="1:7" ht="12.75">
      <c r="A3" s="180">
        <v>40818</v>
      </c>
      <c r="B3" s="181"/>
      <c r="C3" s="182"/>
      <c r="D3" s="182"/>
      <c r="E3" s="183"/>
      <c r="F3" s="182"/>
      <c r="G3" s="182"/>
    </row>
    <row r="4" spans="1:7" ht="12.75">
      <c r="A4" s="180">
        <v>40819</v>
      </c>
      <c r="B4" s="181"/>
      <c r="C4" s="182"/>
      <c r="D4" s="182"/>
      <c r="E4" s="183"/>
      <c r="F4" s="182"/>
      <c r="G4" s="182"/>
    </row>
    <row r="5" spans="1:7" ht="12.75">
      <c r="A5" s="180">
        <v>40820</v>
      </c>
      <c r="B5" s="181"/>
      <c r="C5" s="182"/>
      <c r="D5" s="182"/>
      <c r="E5" s="183"/>
      <c r="F5" s="182"/>
      <c r="G5" s="182"/>
    </row>
    <row r="6" spans="1:7" ht="12.75">
      <c r="A6" s="180">
        <v>40821</v>
      </c>
      <c r="B6" s="181"/>
      <c r="C6" s="182"/>
      <c r="D6" s="182"/>
      <c r="E6" s="183"/>
      <c r="F6" s="182"/>
      <c r="G6" s="182"/>
    </row>
    <row r="7" spans="1:7" ht="12.75">
      <c r="A7" s="180">
        <v>40822</v>
      </c>
      <c r="B7" s="181"/>
      <c r="C7" s="182"/>
      <c r="D7" s="182"/>
      <c r="E7" s="182"/>
      <c r="F7" s="182"/>
      <c r="G7" s="182"/>
    </row>
    <row r="8" spans="1:7" ht="12.75">
      <c r="A8" s="180">
        <v>40823</v>
      </c>
      <c r="B8" s="181"/>
      <c r="C8" s="182"/>
      <c r="D8" s="182"/>
      <c r="E8" s="183"/>
      <c r="F8" s="182"/>
      <c r="G8" s="182"/>
    </row>
    <row r="9" spans="1:7" ht="12.75">
      <c r="A9" s="180">
        <v>40824</v>
      </c>
      <c r="B9" s="181"/>
      <c r="C9" s="182"/>
      <c r="D9" s="182"/>
      <c r="E9" s="183"/>
      <c r="F9" s="182"/>
      <c r="G9" s="182"/>
    </row>
    <row r="10" spans="1:7" ht="12.75">
      <c r="A10" s="180">
        <v>40825</v>
      </c>
      <c r="B10" s="181"/>
      <c r="C10" s="182"/>
      <c r="D10" s="182"/>
      <c r="E10" s="183"/>
      <c r="F10" s="182"/>
      <c r="G10" s="182"/>
    </row>
    <row r="11" spans="1:7" ht="12.75">
      <c r="A11" s="180">
        <v>40826</v>
      </c>
      <c r="B11" s="181"/>
      <c r="C11" s="182"/>
      <c r="D11" s="182"/>
      <c r="E11" s="183"/>
      <c r="F11" s="182"/>
      <c r="G11" s="182"/>
    </row>
    <row r="12" spans="1:7" ht="12.75">
      <c r="A12" s="180">
        <v>40827</v>
      </c>
      <c r="B12" s="181"/>
      <c r="C12" s="182"/>
      <c r="D12" s="182"/>
      <c r="E12" s="183"/>
      <c r="F12" s="182"/>
      <c r="G12" s="182"/>
    </row>
    <row r="13" spans="1:7" ht="12.75">
      <c r="A13" s="180">
        <v>40828</v>
      </c>
      <c r="B13" s="181"/>
      <c r="C13" s="182"/>
      <c r="D13" s="182"/>
      <c r="E13" s="183"/>
      <c r="F13" s="182"/>
      <c r="G13" s="182"/>
    </row>
    <row r="14" spans="1:7" ht="12.75">
      <c r="A14" s="180">
        <v>40829</v>
      </c>
      <c r="B14" s="181"/>
      <c r="C14" s="182"/>
      <c r="D14" s="182"/>
      <c r="E14" s="183"/>
      <c r="F14" s="182"/>
      <c r="G14" s="182"/>
    </row>
    <row r="15" spans="1:7" ht="12.75">
      <c r="A15" s="180">
        <v>40830</v>
      </c>
      <c r="B15" s="184"/>
      <c r="C15" s="182"/>
      <c r="D15" s="182"/>
      <c r="E15" s="182"/>
      <c r="F15" s="182"/>
      <c r="G15" s="182"/>
    </row>
    <row r="16" spans="1:7" ht="12.75">
      <c r="A16" s="180">
        <v>40831</v>
      </c>
      <c r="B16" s="181"/>
      <c r="C16" s="182"/>
      <c r="D16" s="182"/>
      <c r="E16" s="183"/>
      <c r="F16" s="182"/>
      <c r="G16" s="182"/>
    </row>
    <row r="17" spans="1:7" ht="12.75">
      <c r="A17" s="180">
        <v>40832</v>
      </c>
      <c r="B17" s="181"/>
      <c r="C17" s="182"/>
      <c r="D17" s="182"/>
      <c r="E17" s="183"/>
      <c r="F17" s="182"/>
      <c r="G17" s="182"/>
    </row>
    <row r="18" spans="1:7" ht="12.75">
      <c r="A18" s="180">
        <v>40833</v>
      </c>
      <c r="B18" s="181"/>
      <c r="C18" s="182"/>
      <c r="D18" s="182"/>
      <c r="E18" s="183"/>
      <c r="F18" s="182"/>
      <c r="G18" s="182"/>
    </row>
    <row r="19" spans="1:7" ht="12.75">
      <c r="A19" s="180">
        <v>40834</v>
      </c>
      <c r="B19" s="181"/>
      <c r="C19" s="182"/>
      <c r="D19" s="182"/>
      <c r="E19" s="182"/>
      <c r="F19" s="182"/>
      <c r="G19" s="182"/>
    </row>
    <row r="20" spans="1:7" ht="12.75">
      <c r="A20" s="180">
        <v>40835</v>
      </c>
      <c r="B20" s="184"/>
      <c r="C20" s="182"/>
      <c r="D20" s="182"/>
      <c r="E20" s="183"/>
      <c r="F20" s="182"/>
      <c r="G20" s="182"/>
    </row>
    <row r="21" spans="1:7" ht="12.75">
      <c r="A21" s="180">
        <v>40836</v>
      </c>
      <c r="B21" s="181"/>
      <c r="C21" s="182"/>
      <c r="D21" s="182"/>
      <c r="E21" s="182"/>
      <c r="F21" s="182"/>
      <c r="G21" s="182"/>
    </row>
    <row r="22" spans="1:7" ht="12.75">
      <c r="A22" s="180">
        <v>40837</v>
      </c>
      <c r="B22" s="184"/>
      <c r="C22" s="182"/>
      <c r="D22" s="182"/>
      <c r="E22" s="183"/>
      <c r="F22" s="182"/>
      <c r="G22" s="182"/>
    </row>
    <row r="23" spans="1:7" ht="12.75">
      <c r="A23" s="180">
        <v>40838</v>
      </c>
      <c r="B23" s="184"/>
      <c r="C23" s="182"/>
      <c r="D23" s="182"/>
      <c r="E23" s="183"/>
      <c r="F23" s="182"/>
      <c r="G23" s="182"/>
    </row>
    <row r="24" spans="1:7" ht="12.75">
      <c r="A24" s="180">
        <v>40839</v>
      </c>
      <c r="B24" s="184"/>
      <c r="C24" s="182"/>
      <c r="D24" s="182"/>
      <c r="E24" s="182"/>
      <c r="F24" s="182"/>
      <c r="G24" s="182"/>
    </row>
    <row r="25" spans="1:7" ht="12.75">
      <c r="A25" s="180">
        <v>40840</v>
      </c>
      <c r="B25" s="184"/>
      <c r="C25" s="182"/>
      <c r="D25" s="182"/>
      <c r="E25" s="183"/>
      <c r="F25" s="182"/>
      <c r="G25" s="182"/>
    </row>
    <row r="26" spans="1:7" ht="12.75">
      <c r="A26" s="180">
        <v>40841</v>
      </c>
      <c r="B26" s="184"/>
      <c r="C26" s="182"/>
      <c r="D26" s="182"/>
      <c r="E26" s="183"/>
      <c r="F26" s="182"/>
      <c r="G26" s="182"/>
    </row>
    <row r="27" spans="1:7" ht="12.75">
      <c r="A27" s="180">
        <v>40842</v>
      </c>
      <c r="B27" s="184"/>
      <c r="C27" s="182"/>
      <c r="D27" s="182"/>
      <c r="E27" s="182"/>
      <c r="F27" s="182"/>
      <c r="G27" s="182"/>
    </row>
    <row r="28" spans="1:7" ht="12.75">
      <c r="A28" s="180">
        <v>40843</v>
      </c>
      <c r="B28" s="184"/>
      <c r="C28" s="182"/>
      <c r="D28" s="182"/>
      <c r="E28" s="183"/>
      <c r="F28" s="182"/>
      <c r="G28" s="182"/>
    </row>
    <row r="29" spans="1:7" ht="12.75">
      <c r="A29" s="180">
        <v>40844</v>
      </c>
      <c r="B29" s="184"/>
      <c r="C29" s="182"/>
      <c r="D29" s="182"/>
      <c r="E29" s="182"/>
      <c r="F29" s="182"/>
      <c r="G29" s="182"/>
    </row>
    <row r="30" spans="1:7" ht="12.75">
      <c r="A30" s="180">
        <v>40845</v>
      </c>
      <c r="B30" s="184"/>
      <c r="C30" s="182"/>
      <c r="D30" s="182"/>
      <c r="E30" s="183"/>
      <c r="F30" s="182"/>
      <c r="G30" s="182"/>
    </row>
    <row r="31" spans="1:7" ht="12.75">
      <c r="A31" s="180">
        <v>40846</v>
      </c>
      <c r="B31" s="184"/>
      <c r="C31" s="182"/>
      <c r="D31" s="182"/>
      <c r="E31" s="183"/>
      <c r="F31" s="182"/>
      <c r="G31" s="182"/>
    </row>
    <row r="32" spans="1:7" ht="12.75">
      <c r="A32" s="180">
        <v>40847</v>
      </c>
      <c r="B32" s="184"/>
      <c r="C32" s="182"/>
      <c r="D32" s="182"/>
      <c r="E32" s="183"/>
      <c r="F32" s="182"/>
      <c r="G32" s="18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 Yanev</cp:lastModifiedBy>
  <dcterms:created xsi:type="dcterms:W3CDTF">2011-11-03T10:11:01Z</dcterms:created>
  <dcterms:modified xsi:type="dcterms:W3CDTF">2011-12-30T21:48:07Z</dcterms:modified>
  <cp:category/>
  <cp:version/>
  <cp:contentType/>
  <cp:contentStatus/>
  <cp:revision>19</cp:revision>
</cp:coreProperties>
</file>